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2148a - SO 1 - Oprava s..." sheetId="2" r:id="rId2"/>
    <sheet name="222148b - SO 2 - Oprava s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'222148a - SO 1 - Oprava s...'!$C$125:$K$334</definedName>
    <definedName name="_xlnm.Print_Area" localSheetId="1">'222148a - SO 1 - Oprava s...'!$C$4:$J$76,'222148a - SO 1 - Oprava s...'!$C$82:$J$107,'222148a - SO 1 - Oprava s...'!$C$113:$J$334</definedName>
    <definedName name="_xlnm.Print_Titles" localSheetId="1">'222148a - SO 1 - Oprava s...'!$125:$125</definedName>
    <definedName name="_xlnm._FilterDatabase" localSheetId="2" hidden="1">'222148b - SO 2 - Oprava s...'!$C$125:$K$416</definedName>
    <definedName name="_xlnm.Print_Area" localSheetId="2">'222148b - SO 2 - Oprava s...'!$C$4:$J$76,'222148b - SO 2 - Oprava s...'!$C$82:$J$107,'222148b - SO 2 - Oprava s...'!$C$113:$J$416</definedName>
    <definedName name="_xlnm.Print_Titles" localSheetId="2">'222148b - SO 2 - Oprava s...'!$125:$125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414"/>
  <c r="BH414"/>
  <c r="BG414"/>
  <c r="BF414"/>
  <c r="T414"/>
  <c r="R414"/>
  <c r="P414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89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T358"/>
  <c r="R359"/>
  <c r="R358"/>
  <c r="P359"/>
  <c r="P358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29"/>
  <c r="BH329"/>
  <c r="BG329"/>
  <c r="BF329"/>
  <c r="T329"/>
  <c r="R329"/>
  <c r="P329"/>
  <c r="BI321"/>
  <c r="BH321"/>
  <c r="BG321"/>
  <c r="BF321"/>
  <c r="T321"/>
  <c r="R321"/>
  <c r="P321"/>
  <c r="BI314"/>
  <c r="BH314"/>
  <c r="BG314"/>
  <c r="BF314"/>
  <c r="T314"/>
  <c r="R314"/>
  <c r="P314"/>
  <c r="BI306"/>
  <c r="BH306"/>
  <c r="BG306"/>
  <c r="BF306"/>
  <c r="T306"/>
  <c r="R306"/>
  <c r="P306"/>
  <c r="BI299"/>
  <c r="BH299"/>
  <c r="BG299"/>
  <c r="BF299"/>
  <c r="T299"/>
  <c r="R299"/>
  <c r="P299"/>
  <c r="BI291"/>
  <c r="BH291"/>
  <c r="BG291"/>
  <c r="BF291"/>
  <c r="T291"/>
  <c r="T282"/>
  <c r="R291"/>
  <c r="R282"/>
  <c r="P291"/>
  <c r="P282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R270"/>
  <c r="P270"/>
  <c r="BI260"/>
  <c r="BH260"/>
  <c r="BG260"/>
  <c r="BF260"/>
  <c r="T260"/>
  <c r="R260"/>
  <c r="P260"/>
  <c r="BI250"/>
  <c r="BH250"/>
  <c r="BG250"/>
  <c r="BF250"/>
  <c r="T250"/>
  <c r="R250"/>
  <c r="P250"/>
  <c r="BI241"/>
  <c r="BH241"/>
  <c r="BG241"/>
  <c r="BF241"/>
  <c r="T241"/>
  <c r="R241"/>
  <c r="P241"/>
  <c r="BI233"/>
  <c r="BH233"/>
  <c r="BG233"/>
  <c r="BF233"/>
  <c r="T233"/>
  <c r="T232"/>
  <c r="R233"/>
  <c r="R232"/>
  <c r="P233"/>
  <c r="P232"/>
  <c r="BI227"/>
  <c r="BH227"/>
  <c r="BG227"/>
  <c r="BF227"/>
  <c r="T227"/>
  <c r="R227"/>
  <c r="P227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1"/>
  <c r="BH191"/>
  <c r="BG191"/>
  <c r="BF191"/>
  <c r="T191"/>
  <c r="R191"/>
  <c r="P191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27"/>
  <c r="BH127"/>
  <c r="BG127"/>
  <c r="BF127"/>
  <c r="T127"/>
  <c r="R127"/>
  <c r="P127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2" r="J37"/>
  <c r="J36"/>
  <c i="1" r="AY95"/>
  <c i="2" r="J35"/>
  <c i="1" r="AX95"/>
  <c i="2"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0"/>
  <c r="BH260"/>
  <c r="BG260"/>
  <c r="BF260"/>
  <c r="T260"/>
  <c r="R260"/>
  <c r="P260"/>
  <c r="BI254"/>
  <c r="BH254"/>
  <c r="BG254"/>
  <c r="BF254"/>
  <c r="T254"/>
  <c r="R254"/>
  <c r="P254"/>
  <c r="BI247"/>
  <c r="BH247"/>
  <c r="BG247"/>
  <c r="BF247"/>
  <c r="T247"/>
  <c r="R247"/>
  <c r="P247"/>
  <c r="BI240"/>
  <c r="BH240"/>
  <c r="BG240"/>
  <c r="BF240"/>
  <c r="T240"/>
  <c r="R240"/>
  <c r="P240"/>
  <c r="BI232"/>
  <c r="BH232"/>
  <c r="BG232"/>
  <c r="BF232"/>
  <c r="T232"/>
  <c r="R232"/>
  <c r="P232"/>
  <c r="BI225"/>
  <c r="BH225"/>
  <c r="BG225"/>
  <c r="BF225"/>
  <c r="T225"/>
  <c r="R225"/>
  <c r="P225"/>
  <c r="BI217"/>
  <c r="BH217"/>
  <c r="BG217"/>
  <c r="BF217"/>
  <c r="T217"/>
  <c r="R217"/>
  <c r="P217"/>
  <c r="BI211"/>
  <c r="BH211"/>
  <c r="BG211"/>
  <c r="BF211"/>
  <c r="T211"/>
  <c r="R211"/>
  <c r="P211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87"/>
  <c r="BH187"/>
  <c r="BG187"/>
  <c r="BF187"/>
  <c r="T187"/>
  <c r="T186"/>
  <c r="R187"/>
  <c r="R186"/>
  <c r="P187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27"/>
  <c r="BH127"/>
  <c r="BG127"/>
  <c r="BF127"/>
  <c r="T127"/>
  <c r="R127"/>
  <c r="P127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1" r="L90"/>
  <c r="AM90"/>
  <c r="AM89"/>
  <c r="L89"/>
  <c r="AM87"/>
  <c r="L87"/>
  <c r="L85"/>
  <c r="L84"/>
  <c i="3" r="BK414"/>
  <c r="J411"/>
  <c r="J402"/>
  <c r="J399"/>
  <c r="J389"/>
  <c r="BK387"/>
  <c r="BK380"/>
  <c r="J371"/>
  <c r="J359"/>
  <c r="J350"/>
  <c r="BK346"/>
  <c r="BK343"/>
  <c r="J329"/>
  <c r="BK321"/>
  <c r="BK314"/>
  <c r="J306"/>
  <c r="J299"/>
  <c r="J291"/>
  <c r="BK250"/>
  <c r="BK241"/>
  <c r="J233"/>
  <c r="J227"/>
  <c r="J217"/>
  <c r="BK212"/>
  <c r="J207"/>
  <c r="BK191"/>
  <c r="BK180"/>
  <c r="J169"/>
  <c r="BK166"/>
  <c r="BK163"/>
  <c r="BK158"/>
  <c r="J152"/>
  <c r="BK149"/>
  <c r="BK145"/>
  <c r="BK139"/>
  <c r="BK127"/>
  <c i="2" r="BK329"/>
  <c r="J324"/>
  <c r="J320"/>
  <c r="BK317"/>
  <c r="BK314"/>
  <c r="J308"/>
  <c r="BK305"/>
  <c r="BK302"/>
  <c r="J297"/>
  <c r="J294"/>
  <c r="J290"/>
  <c r="J287"/>
  <c r="J281"/>
  <c r="BK278"/>
  <c r="J275"/>
  <c r="BK268"/>
  <c r="BK260"/>
  <c r="BK254"/>
  <c r="BK247"/>
  <c r="BK240"/>
  <c r="BK232"/>
  <c r="J225"/>
  <c r="BK217"/>
  <c r="J211"/>
  <c r="BK204"/>
  <c r="J199"/>
  <c r="J195"/>
  <c r="BK187"/>
  <c r="J181"/>
  <c r="BK176"/>
  <c r="BK171"/>
  <c r="BK166"/>
  <c r="BK159"/>
  <c r="BK152"/>
  <c r="BK149"/>
  <c r="J143"/>
  <c r="J140"/>
  <c r="J136"/>
  <c i="3" r="BK411"/>
  <c r="J406"/>
  <c r="BK402"/>
  <c r="BK399"/>
  <c r="J396"/>
  <c r="BK389"/>
  <c r="J387"/>
  <c r="BK383"/>
  <c r="J380"/>
  <c r="BK377"/>
  <c r="BK371"/>
  <c r="J366"/>
  <c r="BK363"/>
  <c r="BK359"/>
  <c r="BK356"/>
  <c r="BK352"/>
  <c r="BK350"/>
  <c r="J337"/>
  <c r="BK329"/>
  <c r="BK299"/>
  <c r="BK283"/>
  <c r="J276"/>
  <c r="J270"/>
  <c r="J260"/>
  <c r="J250"/>
  <c r="BK227"/>
  <c r="BK217"/>
  <c r="J212"/>
  <c r="BK207"/>
  <c r="BK202"/>
  <c r="J191"/>
  <c r="J180"/>
  <c r="BK169"/>
  <c r="J166"/>
  <c r="J158"/>
  <c r="J149"/>
  <c r="J139"/>
  <c r="J127"/>
  <c i="2" r="BK332"/>
  <c r="J329"/>
  <c r="BK324"/>
  <c r="BK320"/>
  <c r="J317"/>
  <c r="BK312"/>
  <c r="J312"/>
  <c r="BK308"/>
  <c r="J305"/>
  <c r="J302"/>
  <c r="BK297"/>
  <c r="BK294"/>
  <c r="BK290"/>
  <c r="BK287"/>
  <c r="BK283"/>
  <c r="BK281"/>
  <c r="BK275"/>
  <c r="J268"/>
  <c r="J260"/>
  <c r="J254"/>
  <c r="J240"/>
  <c r="J232"/>
  <c r="BK225"/>
  <c r="J217"/>
  <c r="BK211"/>
  <c r="J204"/>
  <c r="BK199"/>
  <c r="BK195"/>
  <c r="J187"/>
  <c r="BK181"/>
  <c r="J176"/>
  <c r="J171"/>
  <c r="J166"/>
  <c r="J159"/>
  <c r="J152"/>
  <c r="J149"/>
  <c r="BK143"/>
  <c r="BK140"/>
  <c r="BK136"/>
  <c r="J127"/>
  <c i="3" r="J414"/>
  <c r="BK406"/>
  <c r="BK396"/>
  <c r="J383"/>
  <c r="J377"/>
  <c r="BK366"/>
  <c r="J363"/>
  <c r="J356"/>
  <c r="J352"/>
  <c r="J346"/>
  <c r="J343"/>
  <c r="BK337"/>
  <c r="J321"/>
  <c r="J314"/>
  <c r="BK306"/>
  <c r="BK291"/>
  <c r="J283"/>
  <c r="BK276"/>
  <c r="BK270"/>
  <c r="BK260"/>
  <c r="J241"/>
  <c r="BK233"/>
  <c r="J202"/>
  <c r="J163"/>
  <c r="BK152"/>
  <c r="J145"/>
  <c i="2" r="J332"/>
  <c r="J314"/>
  <c r="J283"/>
  <c r="J278"/>
  <c r="J247"/>
  <c r="BK127"/>
  <c i="1" r="AS94"/>
  <c i="2" l="1" r="P135"/>
  <c r="P194"/>
  <c r="BK203"/>
  <c r="J203"/>
  <c r="J101"/>
  <c r="R203"/>
  <c r="P224"/>
  <c r="BK280"/>
  <c r="J280"/>
  <c r="J103"/>
  <c r="R280"/>
  <c r="P293"/>
  <c r="P292"/>
  <c i="3" r="R144"/>
  <c i="2" r="R135"/>
  <c r="BK194"/>
  <c r="J194"/>
  <c r="J100"/>
  <c r="R194"/>
  <c r="BK224"/>
  <c r="J224"/>
  <c r="J102"/>
  <c r="T224"/>
  <c r="P280"/>
  <c r="BK293"/>
  <c r="BK292"/>
  <c r="J292"/>
  <c r="J105"/>
  <c r="R293"/>
  <c r="R292"/>
  <c r="BK135"/>
  <c r="J135"/>
  <c r="J98"/>
  <c r="T135"/>
  <c r="T194"/>
  <c r="P203"/>
  <c r="T203"/>
  <c r="R224"/>
  <c r="T280"/>
  <c r="T293"/>
  <c r="T292"/>
  <c i="3" r="BK144"/>
  <c r="J144"/>
  <c r="J98"/>
  <c r="P144"/>
  <c r="T144"/>
  <c r="BK240"/>
  <c r="J240"/>
  <c r="J100"/>
  <c r="P240"/>
  <c r="R240"/>
  <c r="T240"/>
  <c r="BK298"/>
  <c r="J298"/>
  <c r="J102"/>
  <c r="P298"/>
  <c r="R298"/>
  <c r="T298"/>
  <c r="BK349"/>
  <c r="J349"/>
  <c r="J103"/>
  <c r="P349"/>
  <c r="R349"/>
  <c r="T349"/>
  <c r="BK362"/>
  <c r="J362"/>
  <c r="J106"/>
  <c r="P362"/>
  <c r="P361"/>
  <c r="R362"/>
  <c r="R361"/>
  <c r="T362"/>
  <c r="T361"/>
  <c i="2" r="BE268"/>
  <c r="BE294"/>
  <c r="BE302"/>
  <c r="BE317"/>
  <c r="BE332"/>
  <c r="BK186"/>
  <c r="J186"/>
  <c r="J99"/>
  <c r="BK289"/>
  <c r="J289"/>
  <c r="J104"/>
  <c i="3" r="F123"/>
  <c r="BE149"/>
  <c r="BE152"/>
  <c r="BE163"/>
  <c r="BE202"/>
  <c r="BE207"/>
  <c r="BE217"/>
  <c r="BE227"/>
  <c r="BE250"/>
  <c r="BE283"/>
  <c r="BE321"/>
  <c r="BE329"/>
  <c r="BE350"/>
  <c r="BE359"/>
  <c r="BE371"/>
  <c r="BE380"/>
  <c r="BE389"/>
  <c r="BE402"/>
  <c r="BE411"/>
  <c r="BE414"/>
  <c i="2" r="E85"/>
  <c r="F92"/>
  <c r="J120"/>
  <c r="BE136"/>
  <c r="BE143"/>
  <c r="BE152"/>
  <c r="BE166"/>
  <c r="BE176"/>
  <c r="BE181"/>
  <c r="BE199"/>
  <c r="BE204"/>
  <c r="BE247"/>
  <c r="BE254"/>
  <c r="BE260"/>
  <c r="BE275"/>
  <c r="BE281"/>
  <c r="BE305"/>
  <c r="BE308"/>
  <c r="BE312"/>
  <c r="BE314"/>
  <c r="BE324"/>
  <c i="3" r="J89"/>
  <c r="E116"/>
  <c r="BE169"/>
  <c r="BE180"/>
  <c r="BE191"/>
  <c r="BE299"/>
  <c r="BE346"/>
  <c r="BE366"/>
  <c r="BE396"/>
  <c r="BE406"/>
  <c i="2" r="BE127"/>
  <c r="BE140"/>
  <c r="BE149"/>
  <c r="BE159"/>
  <c r="BE171"/>
  <c r="BE187"/>
  <c r="BE195"/>
  <c r="BE211"/>
  <c r="BE217"/>
  <c r="BE225"/>
  <c r="BE232"/>
  <c r="BE240"/>
  <c r="BE278"/>
  <c r="BE283"/>
  <c r="BE287"/>
  <c r="BE290"/>
  <c r="BE297"/>
  <c r="BE320"/>
  <c r="BE329"/>
  <c i="3" r="BE127"/>
  <c r="BE139"/>
  <c r="BE145"/>
  <c r="BE158"/>
  <c r="BE166"/>
  <c r="BE212"/>
  <c r="BE233"/>
  <c r="BE241"/>
  <c r="BE260"/>
  <c r="BE270"/>
  <c r="BE276"/>
  <c r="BE291"/>
  <c r="BE306"/>
  <c r="BE314"/>
  <c r="BE337"/>
  <c r="BE343"/>
  <c r="BE352"/>
  <c r="BE356"/>
  <c r="BE363"/>
  <c r="BE377"/>
  <c r="BE383"/>
  <c r="BE387"/>
  <c r="BE399"/>
  <c r="BK232"/>
  <c r="J232"/>
  <c r="J99"/>
  <c r="BK282"/>
  <c r="J282"/>
  <c r="J101"/>
  <c r="BK358"/>
  <c r="J358"/>
  <c r="J104"/>
  <c r="F35"/>
  <c i="1" r="BB96"/>
  <c i="3" r="F37"/>
  <c i="1" r="BD96"/>
  <c i="3" r="F34"/>
  <c i="1" r="BA96"/>
  <c i="2" r="F34"/>
  <c i="1" r="BA95"/>
  <c i="2" r="J34"/>
  <c i="1" r="AW95"/>
  <c i="3" r="F36"/>
  <c i="1" r="BC96"/>
  <c i="3" r="J34"/>
  <c i="1" r="AW96"/>
  <c i="2" r="F37"/>
  <c i="1" r="BD95"/>
  <c i="2" r="F35"/>
  <c i="1" r="BB95"/>
  <c i="2" r="F36"/>
  <c i="1" r="BC95"/>
  <c i="3" l="1" r="P143"/>
  <c r="P126"/>
  <c i="1" r="AU96"/>
  <c i="3" r="T143"/>
  <c r="T126"/>
  <c i="2" r="T134"/>
  <c r="T126"/>
  <c r="P134"/>
  <c r="P126"/>
  <c i="1" r="AU95"/>
  <c i="2" r="R134"/>
  <c r="R126"/>
  <c i="3" r="R143"/>
  <c r="R126"/>
  <c i="2" r="BK134"/>
  <c r="J134"/>
  <c r="J97"/>
  <c r="J293"/>
  <c r="J106"/>
  <c i="3" r="BK143"/>
  <c r="J143"/>
  <c r="J97"/>
  <c r="BK361"/>
  <c r="J361"/>
  <c r="J105"/>
  <c i="1" r="BA94"/>
  <c r="W30"/>
  <c r="BC94"/>
  <c r="W32"/>
  <c i="2" r="F33"/>
  <c i="1" r="AZ95"/>
  <c i="2" r="J33"/>
  <c i="1" r="AV95"/>
  <c r="AT95"/>
  <c i="3" r="J33"/>
  <c i="1" r="AV96"/>
  <c r="AT96"/>
  <c r="BB94"/>
  <c r="W31"/>
  <c r="BD94"/>
  <c r="W33"/>
  <c i="3" r="F33"/>
  <c i="1" r="AZ96"/>
  <c i="2" l="1" r="BK126"/>
  <c r="J126"/>
  <c r="J96"/>
  <c i="3" r="BK126"/>
  <c r="J126"/>
  <c i="1" r="AU94"/>
  <c r="AW94"/>
  <c r="AK30"/>
  <c r="AY94"/>
  <c i="3" r="J30"/>
  <c i="1" r="AG96"/>
  <c r="AN96"/>
  <c r="AZ94"/>
  <c r="W29"/>
  <c r="AX94"/>
  <c i="3" l="1" r="J39"/>
  <c r="J96"/>
  <c i="1"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<sst xmlns="http://schemas.openxmlformats.org/spreadsheetml/2006/main">
  <si>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</si>
  <si>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</si>
  <si>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</si>
  <si>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</si>
  <si>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</si>
  <si>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{da0859b1-9583-48ef-8764-b0ad076aa37d}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</si>
  <si>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</si>
  <si>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</si>
  <si>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</si>
  <si>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</si>
  <si>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</si>
  <si>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</si>
  <si>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</si>
  <si>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</si>
  <si>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222148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</si>
  <si>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</si>
  <si>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</si>
  <si>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Stupně Juřinka I a Juřinka II, oprava</t>
  </si>
  <si>
    <t>KSO:</t>
  </si>
  <si>
    <t>CC-CZ:</t>
  </si>
  <si>
    <t>Místo:</t>
  </si>
  <si>
    <t>Valašské Meziříčí</t>
  </si>
  <si>
    <t>Datum:</t>
  </si>
  <si>
    <t>17. 3. 2021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</si>
  <si>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</si>
  <si>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</si>
  <si>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</si>
  <si>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</si>
  <si>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</si>
  <si>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</si>
  <si>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</si>
  <si>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True</t>
  </si>
  <si>
    <t>Zpracovatel:</t>
  </si>
  <si>
    <t>Ing. Kauer Miroslav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</si>
  <si>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</si>
  <si>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</si>
  <si>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</si>
  <si>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</si>
  <si>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</si>
  <si>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</si>
  <si>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</si>
  <si>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</si>
  <si>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</si>
  <si>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</si>
  <si>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</si>
  <si>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</si>
  <si>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</si>
  <si>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</si>
  <si>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</si>
  <si>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</si>
  <si>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</si>
  <si>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</si>
  <si>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</si>
  <si>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</si>
  <si>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</si>
  <si>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</si>
  <si>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</si>
  <si>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</si>
  <si>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</si>
  <si>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</si>
  <si>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</si>
  <si>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</si>
  <si>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</si>
  <si>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</si>
  <si>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</si>
  <si>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</si>
  <si>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</si>
  <si>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</si>
  <si>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</si>
  <si>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</si>
  <si>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</si>
  <si>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</si>
  <si>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</si>
  <si>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</si>
  <si>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</si>
  <si>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</si>
  <si>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</si>
  <si>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</si>
  <si>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</si>
  <si>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</si>
  <si>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222148a</t>
  </si>
  <si>
    <t>SO 1 - Oprava stupně Juřinka I</t>
  </si>
  <si>
    <t>STA</t>
  </si>
  <si>
    <t>1</t>
  </si>
  <si>
    <t>{d94d0ec4-2032-4bfb-84c0-a23829843b58}</t>
  </si>
  <si>
    <t>2</t>
  </si>
  <si>
    <t>222148b</t>
  </si>
  <si>
    <t>SO 2 - Oprava stupně Juřinka II</t>
  </si>
  <si>
    <t>{4e2a57cc-a875-4835-aa35-5bf275e61ccf}</t>
  </si>
  <si>
    <t>KRYCÍ LIST SOUPISU PRACÍ</t>
  </si>
  <si>
    <t>Objekt:</t>
  </si>
  <si>
    <t>222148a - SO 1 - Oprava stupně Juřinka 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</si>
  <si>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</si>
  <si>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</si>
  <si>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</si>
  <si>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</si>
  <si>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</si>
  <si>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</si>
  <si>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</si>
  <si>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</si>
  <si>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</si>
  <si>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</si>
  <si>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</si>
  <si>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</si>
  <si>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</si>
  <si>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</si>
  <si>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</si>
  <si>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</si>
  <si>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</si>
  <si>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</si>
  <si>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</si>
  <si>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</si>
  <si>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</si>
  <si>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</si>
  <si>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</si>
  <si>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</si>
  <si>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</si>
  <si>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</si>
  <si>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</si>
  <si>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</si>
  <si>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</si>
  <si>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R-1</t>
  </si>
  <si>
    <t>Poplatek za likvidaci výkopu v souladu se zákonem o odpadech</t>
  </si>
  <si>
    <t>t</t>
  </si>
  <si>
    <t>4</t>
  </si>
  <si>
    <t>ROZPOCET</t>
  </si>
  <si>
    <t>1377539794</t>
  </si>
  <si>
    <t>PP</t>
  </si>
  <si>
    <t>VV</t>
  </si>
  <si>
    <t>"Juřinka I"</t>
  </si>
  <si>
    <t>"výkop v místě pro rovnaninu pod zakončovacím prahem" 3,0*0,3*38,0</t>
  </si>
  <si>
    <t>Mezisoučet</t>
  </si>
  <si>
    <t>3</t>
  </si>
  <si>
    <t>"převod na tuny"</t>
  </si>
  <si>
    <t>34,20*1,8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</si>
  <si>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</si>
  <si>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</si>
  <si>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</si>
  <si>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</si>
  <si>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</si>
  <si>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</si>
  <si>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-2125251284</t>
  </si>
  <si>
    <t>Odstranění křovin a stromů s odstraněním kořenů strojně průměru kmene do 100 mm v rovině nebo ve svahu sklonu terénu do 1:5, při celkové ploše do 100 m2</t>
  </si>
  <si>
    <t>"drobné náletové keře na trase k toku a podél opevnění břrhů na LB včetně příjezdu"</t>
  </si>
  <si>
    <t>"Juřinka I" 17</t>
  </si>
  <si>
    <t>112155311</t>
  </si>
  <si>
    <t>Štěpkování keřového porostu středně hustého s naložením</t>
  </si>
  <si>
    <t>1586385124</t>
  </si>
  <si>
    <t>Štěpkování s naložením na dopravní prostředek a odvozem do 20 km keřového porostu středně hustého</t>
  </si>
  <si>
    <t>115101201</t>
  </si>
  <si>
    <t>Čerpání vody na dopravní výšku do 10 m průměrný přítok do 500 l/min</t>
  </si>
  <si>
    <t>hod</t>
  </si>
  <si>
    <t>604629446</t>
  </si>
  <si>
    <t>Čerpání vody na dopravní výšku do 10 m s uvažovaným průměrným přítokem do 500 l/min</t>
  </si>
  <si>
    <t>"odčerpávání vody z jímky po dobu stavby - prostor pro opravu patky"</t>
  </si>
  <si>
    <t>5*8</t>
  </si>
  <si>
    <t>Součet</t>
  </si>
  <si>
    <t>5</t>
  </si>
  <si>
    <t>115101301</t>
  </si>
  <si>
    <t>Pohotovost čerpací soupravy pro dopravní výšku do 10 m přítok do 500 l/min</t>
  </si>
  <si>
    <t>den</t>
  </si>
  <si>
    <t>1190416059</t>
  </si>
  <si>
    <t>Pohotovost záložní čerpací soupravy pro dopravní výšku do 10 m s uvažovaným průměrným přítokem do 500 l/min</t>
  </si>
  <si>
    <t>"Juřinka I" 8</t>
  </si>
  <si>
    <t>6</t>
  </si>
  <si>
    <t>131251104</t>
  </si>
  <si>
    <t>Hloubení jam nezapažených v hornině třídy těžitelnosti I, skupiny 3 objem do 500 m3 strojně</t>
  </si>
  <si>
    <t>m3</t>
  </si>
  <si>
    <t>-86330250</t>
  </si>
  <si>
    <t>Hloubení nezapažených jam a zářezů strojně s urovnáním dna do předepsaného profilu a spádu v hornině třídy těžitelnosti I skupiny 3 přes 100 do 500 m3</t>
  </si>
  <si>
    <t>"v místě pro rovnaninu položka pod prahem" 3,0*0,3*38,0</t>
  </si>
  <si>
    <t>"podíl zeminy 3.třídy =50%"</t>
  </si>
  <si>
    <t>34,20*0,5</t>
  </si>
  <si>
    <t>7</t>
  </si>
  <si>
    <t>131351104</t>
  </si>
  <si>
    <t>Hloubení jam nezapažených v hornině třídy těžitelnosti II, skupiny 4 objem do 500 m3 strojně</t>
  </si>
  <si>
    <t>894481734</t>
  </si>
  <si>
    <t>Hloubení nezapažených jam a zářezů strojně s urovnáním dna do předepsaného profilu a spádu v hornině třídy těžitelnosti II skupiny 4 přes 100 do 500 m3</t>
  </si>
  <si>
    <t>"podíl zeminy 4.třídy =50%"</t>
  </si>
  <si>
    <t>8</t>
  </si>
  <si>
    <t>162751117</t>
  </si>
  <si>
    <t>Vodorovné přemístění do 10000 m výkopku/sypaniny z horniny třídy těžitelnosti I, skupiny 1 až 3</t>
  </si>
  <si>
    <t>-534005550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</si>
  <si>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</si>
  <si>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"odvoz štěrků a kamenů k uložení příp. recyklaci např. do areálu firmy Ekorema recykling s.r.o. - Valašské Meziříčí" </t>
  </si>
  <si>
    <t>17,10</t>
  </si>
  <si>
    <t>9</t>
  </si>
  <si>
    <t>162751137</t>
  </si>
  <si>
    <t>Vodorovné přemístění do 10000 m výkopku/sypaniny z horniny třídy těžitelnosti II, skupiny 4 a 5</t>
  </si>
  <si>
    <t>-437458605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</si>
  <si>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</si>
  <si>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 xml:space="preserve">"odvoz štěrků a kamenů k uložení příp. recyklaci do areálu např. firmy Ekorema recykling s.r.o. - Valašské Meziříčí" </t>
  </si>
  <si>
    <t>10</t>
  </si>
  <si>
    <t>171251201</t>
  </si>
  <si>
    <t>Uložení sypaniny na skládky nebo meziskládky</t>
  </si>
  <si>
    <t>-1250186255</t>
  </si>
  <si>
    <t>Uložení sypaniny na skládky nebo meziskládky bez hutnění s upravením uložené sypaniny do předepsaného tvaru</t>
  </si>
  <si>
    <t>"materiál zemin z místa pro rovnaninu - uložení v areálu např. Ekorema"</t>
  </si>
  <si>
    <t>17,10+17,10</t>
  </si>
  <si>
    <t>11</t>
  </si>
  <si>
    <t>184818232</t>
  </si>
  <si>
    <t>Ochrana kmene průměru přes 300 do 500 mm bedněním výšky do 2 m</t>
  </si>
  <si>
    <t>kus</t>
  </si>
  <si>
    <t>-1920919073</t>
  </si>
  <si>
    <t>Ochrana kmene bedněním před poškozením stavebním provozem zřízení včetně odstranění výšky bednění do 2 m průměru kmene přes 300 do 500 mm</t>
  </si>
  <si>
    <t>"stromy podél příjezdu k toku z cyklostezky"</t>
  </si>
  <si>
    <t>Svislé a kompletní konstrukce</t>
  </si>
  <si>
    <t>12</t>
  </si>
  <si>
    <t>321212345R</t>
  </si>
  <si>
    <t>Oprava zdiva vodních staveb do 3 m3 z lomového kamene obkladního včetně jeho dodání, včetně podbetonování</t>
  </si>
  <si>
    <t>-1059722620</t>
  </si>
  <si>
    <t xml:space="preserve">Oprava zdiva nadzákladového z lomového kamene vodních staveb 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obkladního, podbetonování</t>
  </si>
  <si>
    <t>"oprava patky na LB a PB"</t>
  </si>
  <si>
    <t>"doplnění kamenů a betonu u patky na PB za vývarem" 5,0 * 0,3 * 0,25</t>
  </si>
  <si>
    <t>"doplnění kamenů a betonu u patky na LB za vývarem" 7,0 * 0,3 * 0,25</t>
  </si>
  <si>
    <t>Vodorovné konstrukce</t>
  </si>
  <si>
    <t>13</t>
  </si>
  <si>
    <t>463211153</t>
  </si>
  <si>
    <t>Rovnanina objemu přes 3 m3 z lomového kamene tříděného hmotnosti do 500 kg s urovnáním líce</t>
  </si>
  <si>
    <t>-2057512395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</si>
  <si>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</si>
  <si>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"uložení kamenné rovnaniny pod zakončovacím prahem v šířce 3,0 m" 3,0*(1,3+0,3)/2*38,0</t>
  </si>
  <si>
    <t>14</t>
  </si>
  <si>
    <t>465513217</t>
  </si>
  <si>
    <t>Oprava dlažeb z lomového kamene na maltu s vyspárováním do 20 m2 s dodáním kamene tl 250 mm</t>
  </si>
  <si>
    <t>-1540364879</t>
  </si>
  <si>
    <t xml:space="preserve">Oprava dlažeb z lomového kamene lomařsky upraveného  pro dlažbu o ploše opravovaných míst do 20 m2 jednotlivě včetně dodání kamene na cementovou maltu, s vyspárováním cementovou maltou, tl. kamene 250 mm</t>
  </si>
  <si>
    <t>"oprava poškozených dlažeb navazujících na patku" 0,6*4,50</t>
  </si>
  <si>
    <t>Úpravy povrchů, podlahy a osazování výplní</t>
  </si>
  <si>
    <t>628635512</t>
  </si>
  <si>
    <t>Vyplnění spár zdiva z lomového kamene maltou cementovou na hl do 70 mm s vyspárováním</t>
  </si>
  <si>
    <t>-871707040</t>
  </si>
  <si>
    <t xml:space="preserve">Vyplnění spár dosavadních konstrukcí zdiva  cementovou maltou s vyčištěním spár hloubky do 70 mm, zdiva z lomového kamene s vyspárováním</t>
  </si>
  <si>
    <t xml:space="preserve">"oprava spárování na kolmých zdech pod stupněm - předpoklad poškození 20%" </t>
  </si>
  <si>
    <t>"PB" 10*(2,0+0,2)/2*0,2</t>
  </si>
  <si>
    <t>"LB" 10*(2,0+0,2)/2*0,2</t>
  </si>
  <si>
    <t>16</t>
  </si>
  <si>
    <t>628635552</t>
  </si>
  <si>
    <t>Vyplnění spár zdiva z lomového kamene maltou cementovou na hl nad 70 do 120 mm s vyspárováním</t>
  </si>
  <si>
    <t>-323018829</t>
  </si>
  <si>
    <t xml:space="preserve">Vyplnění spár dosavadních konstrukcí zdiva  cementovou maltou s vyčištěním spár hloubky přes 70 do 120 mm, zdiva z lomového kamene s vyspárováním</t>
  </si>
  <si>
    <t>"oprava spárování na patě pod stupněm"</t>
  </si>
  <si>
    <t>42,0*0,8*1,0*2</t>
  </si>
  <si>
    <t>17</t>
  </si>
  <si>
    <t>636195212</t>
  </si>
  <si>
    <t>Vyplnění spár dlažby z lomového kamene maltou cementovou na hl do 70 mm s vyspárováním</t>
  </si>
  <si>
    <t>962577535</t>
  </si>
  <si>
    <t xml:space="preserve">Vyplnění spár dosavadních dlažeb  cementovou maltou s vyčištěním spár na hloubky do 70 mm dlažby z lomového kamene s vyspárováním</t>
  </si>
  <si>
    <t>"oprava spárování na dlažbě pod stupněm – oba břehy - předpoklad 15% plochy"</t>
  </si>
  <si>
    <t>"PB"44,0*7,5*0,15</t>
  </si>
  <si>
    <t>"LB"49,0*7,5*0,15</t>
  </si>
  <si>
    <t>Ostatní konstrukce a práce, bourání</t>
  </si>
  <si>
    <t>18</t>
  </si>
  <si>
    <t>938901101</t>
  </si>
  <si>
    <t>Očištění dlažby z lomového kamene nebo z betonových desek od porostu</t>
  </si>
  <si>
    <t>-1330423686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</si>
  <si>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</si>
  <si>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"očištění dlažby pod stupněm – oba břehy - předpoklad 100% plochy"</t>
  </si>
  <si>
    <t>"PB"44,0*7,5</t>
  </si>
  <si>
    <t>"LB"49,0*7,5</t>
  </si>
  <si>
    <t>19</t>
  </si>
  <si>
    <t>938902122</t>
  </si>
  <si>
    <t>Čištění ploch betonových konstrukcí tlakovou vodou</t>
  </si>
  <si>
    <t>1306485684</t>
  </si>
  <si>
    <t xml:space="preserve">Čištění nádrží, ploch dřevěných nebo betonových konstrukcí, potrubí  ploch betonových konstrukcí tlakovou vodou</t>
  </si>
  <si>
    <t>"kolmé zdi pod stupněm" 10*(2,0+0,2)/2*2</t>
  </si>
  <si>
    <t>20</t>
  </si>
  <si>
    <t>938903111</t>
  </si>
  <si>
    <t>Vysekání spár hl do 70 mm v dlažbě z lomového kamene</t>
  </si>
  <si>
    <t>-1281777444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</si>
  <si>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</si>
  <si>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938903113</t>
  </si>
  <si>
    <t>Vysekání spár hl do 70 mm ve zdivu z lomového kamene</t>
  </si>
  <si>
    <t>-1968735731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</si>
  <si>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ve zdivu z lomového kamene</t>
  </si>
  <si>
    <t xml:space="preserve">"oprava spárování na kolmých zdech pod stupněm - předpoklad 20%" </t>
  </si>
  <si>
    <t>22</t>
  </si>
  <si>
    <t>938903211</t>
  </si>
  <si>
    <t>Vysekání spár hl nad 70 do 120 mm ve zdivu z lomového kamene</t>
  </si>
  <si>
    <t>-596281241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</si>
  <si>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</si>
  <si>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23</t>
  </si>
  <si>
    <t>960211251</t>
  </si>
  <si>
    <t>Bourání vodních staveb zděných z kamene nebo z cihel, z vodní hladiny</t>
  </si>
  <si>
    <t>1113457653</t>
  </si>
  <si>
    <t xml:space="preserve">Bourání konstrukcí vodních staveb  z hladiny, s naložením vybouraných hmot a suti na dopravní prostředek nebo s odklizením na hromady do vzdálenosti 20 m zděných z kamene nebo z cihel</t>
  </si>
  <si>
    <t>"úprava podkladů pod uvolněnými a chybějícími kameny na tl.15 cm"</t>
  </si>
  <si>
    <t>"doplnění kamenů a betonu u patky na PB za vývarem" 5,0 * 0,3 * 0,15</t>
  </si>
  <si>
    <t>"doplnění kamenů a betonu u patky na LB za vývarem" 7,0 * 0,3 * 0,15</t>
  </si>
  <si>
    <t>24</t>
  </si>
  <si>
    <t>985331117</t>
  </si>
  <si>
    <t>Dodatečné vlepování betonářské výztuže D 20 mm do cementové aktivované malty včetně vyvrtání otvoru</t>
  </si>
  <si>
    <t>m</t>
  </si>
  <si>
    <t>-1017877944</t>
  </si>
  <si>
    <t>Dodatečné vlepování betonářské výztuže včetně vyvrtání a vyčištění otvoru cementovou aktivovanou maltou průměr výztuže 20 mm</t>
  </si>
  <si>
    <t>"viz. technická zpráva kapitola D.1.3"</t>
  </si>
  <si>
    <t>"hrana patky na LB - ve spárách mezi kameny hl. 0,35 m" 28*0,35</t>
  </si>
  <si>
    <t>"hrana patky na PB - ve spárách mezi kameny hl. 0,35 m" 42*0,35</t>
  </si>
  <si>
    <t>25</t>
  </si>
  <si>
    <t>M</t>
  </si>
  <si>
    <t>13021017</t>
  </si>
  <si>
    <t>tyč ocelová žebírková jakost BSt 500S (10 505) výztuž do betonu D 20mm</t>
  </si>
  <si>
    <t>698090319</t>
  </si>
  <si>
    <t>P</t>
  </si>
  <si>
    <t>Poznámka k položce:_x000d_
Hmotnost: 2,47 kg/m</t>
  </si>
  <si>
    <t>26</t>
  </si>
  <si>
    <t>985331912</t>
  </si>
  <si>
    <t>Příplatek k dodatečnému vlepování betonářské výztuže za délku do 1 m jednotlivě</t>
  </si>
  <si>
    <t>146607507</t>
  </si>
  <si>
    <t>Dodatečné vlepování betonářské výztuže Příplatek k cenám za délku do 1 m jednotlivě</t>
  </si>
  <si>
    <t>997</t>
  </si>
  <si>
    <t>Přesun sutě</t>
  </si>
  <si>
    <t>27</t>
  </si>
  <si>
    <t>997002511</t>
  </si>
  <si>
    <t>Vodorovné přemístění suti a vybouraných hmot bez naložení ale se složením a urovnáním do 1 km</t>
  </si>
  <si>
    <t>-1982321260</t>
  </si>
  <si>
    <t xml:space="preserve">Vodorovné přemístění suti a vybouraných hmot  bez naložení, se složením a hrubým urovnáním na vzdálenost do 1 km</t>
  </si>
  <si>
    <t>28</t>
  </si>
  <si>
    <t>997002519</t>
  </si>
  <si>
    <t>Příplatek ZKD 1 km přemístění suti a vybouraných hmot</t>
  </si>
  <si>
    <t>-1653773197</t>
  </si>
  <si>
    <t xml:space="preserve">Vodorovné přemístění suti a vybouraných hmot  bez naložení, se složením a hrubým urovnáním Příplatek k ceně za každý další i započatý 1 km přes 1 km</t>
  </si>
  <si>
    <t>"odvoz suti na skládku do vzdálenosti 22 km"</t>
  </si>
  <si>
    <t>21*14,210</t>
  </si>
  <si>
    <t>29</t>
  </si>
  <si>
    <t>997013601</t>
  </si>
  <si>
    <t>Poplatek za uložení na skládce (skládkovné) stavebního odpadu betonového kód odpadu 17 01 01</t>
  </si>
  <si>
    <t>1262834232</t>
  </si>
  <si>
    <t>Poplatek za uložení stavebního odpadu na skládce (skládkovné) z prostého betonu zatříděného do Katalogu odpadů pod kódem 17 01 01</t>
  </si>
  <si>
    <t>998</t>
  </si>
  <si>
    <t>Přesun hmot</t>
  </si>
  <si>
    <t>30</t>
  </si>
  <si>
    <t>998323011</t>
  </si>
  <si>
    <t>Přesun hmot pro jezy a stupně</t>
  </si>
  <si>
    <t>-1635280985</t>
  </si>
  <si>
    <t xml:space="preserve">Přesun hmot pro jezy a stupně  dopravní vzdálenost do 500 m</t>
  </si>
  <si>
    <t>VRN</t>
  </si>
  <si>
    <t>Vedlejší rozpočtové náklady</t>
  </si>
  <si>
    <t>VRN3</t>
  </si>
  <si>
    <t>Zařízení staveniště</t>
  </si>
  <si>
    <t>31</t>
  </si>
  <si>
    <t>030001000</t>
  </si>
  <si>
    <t>soubor</t>
  </si>
  <si>
    <t>1024</t>
  </si>
  <si>
    <t>-507260976</t>
  </si>
  <si>
    <t>"vybavení staveniště např. buňkou, oplocením, mobilním WC atd." 1</t>
  </si>
  <si>
    <t>32</t>
  </si>
  <si>
    <t>0300-R10</t>
  </si>
  <si>
    <t>Biologický dozor po dobu stavby</t>
  </si>
  <si>
    <t>Soubor</t>
  </si>
  <si>
    <t>-1729059899</t>
  </si>
  <si>
    <t>Biologický dozor</t>
  </si>
  <si>
    <t>"včetně biologického průzkumu na možný výskyt chráněných živočichů - viz. dokladová část "Výjimka ZCHDŽ ze dne 19.07.2021"</t>
  </si>
  <si>
    <t>"dle výjimky - střevle potoční, mník jednovousý, ouklejka pruhovaná, vranka obecná, lednáček říční, vydra říční, bobr evropský, rak říční"</t>
  </si>
  <si>
    <t xml:space="preserve">"prováděný odpovědnou a oprávněnou osobou po celou dobu stavby"  1</t>
  </si>
  <si>
    <t>33</t>
  </si>
  <si>
    <t>R12</t>
  </si>
  <si>
    <t>Instalace migračních zábran v toku nad a pod místem stavby</t>
  </si>
  <si>
    <t>754201585</t>
  </si>
  <si>
    <t>Instalace migračních zábran nad a pod stavbou</t>
  </si>
  <si>
    <t>"včetně dodání, osazení, udržování jejich průchodnosti během stavby a nakonec odstranění z toku"1</t>
  </si>
  <si>
    <t>34</t>
  </si>
  <si>
    <t>R-13</t>
  </si>
  <si>
    <t>Eko-profilace dna po dokončení prací</t>
  </si>
  <si>
    <t>-466992052</t>
  </si>
  <si>
    <t xml:space="preserve">Eko-profilace dna po dokončení prací </t>
  </si>
  <si>
    <t>"Eko-profilace (načechrání zhutněného) dna po dokončení prací dle podmínky KUZK - výjimka ZCHDŽ" 1</t>
  </si>
  <si>
    <t>35</t>
  </si>
  <si>
    <t>R-14</t>
  </si>
  <si>
    <t>Desinfekce techniky po ukončení prací</t>
  </si>
  <si>
    <t>1268525360</t>
  </si>
  <si>
    <t>"dle podmínky KUZK - z důvodu výskytu račího moru musí být předměty, které se dostaly do kontaktu s vodou, důkladně dezinfikovány horkou vodou, savem"</t>
  </si>
  <si>
    <t xml:space="preserve">"vysušením na slunci. A to včetně dezinfekce  stavebních mechanismů před jejich přesunem po skončení prací (zejména kol a podvozku)" 1</t>
  </si>
  <si>
    <t>36</t>
  </si>
  <si>
    <t>R-4</t>
  </si>
  <si>
    <t>Vytýčení inž. sítí před stavbou a ochrana inž. sítí před poškozením v průběhu stavby</t>
  </si>
  <si>
    <t>-677186826</t>
  </si>
  <si>
    <t>37</t>
  </si>
  <si>
    <t>R-6</t>
  </si>
  <si>
    <t>Čištění komunkací - mechanicky</t>
  </si>
  <si>
    <t>216087395</t>
  </si>
  <si>
    <t>"vždy po výjezdu znečištěného vozidla ze stavby na asfaltovou cyklostezku"1</t>
  </si>
  <si>
    <t>38</t>
  </si>
  <si>
    <t>R-7</t>
  </si>
  <si>
    <t>Čištění komunikací - vodou</t>
  </si>
  <si>
    <t>1115864908</t>
  </si>
  <si>
    <t>39</t>
  </si>
  <si>
    <t>R-8</t>
  </si>
  <si>
    <t>Uvedení využívaných ploch do původního stavu			</t>
  </si>
  <si>
    <t>1486669032</t>
  </si>
  <si>
    <t>"týká se to všech pozemků dotčených stavbou nebo příjezdem na stavbu, travnatých ploch i ploch s povrchem asfaltovým"</t>
  </si>
  <si>
    <t>"provedení fotodokumentace jednotlivých pozemků a staveb dotčených stavbou před zahájením stavby" 1</t>
  </si>
  <si>
    <t>40</t>
  </si>
  <si>
    <t>R-9</t>
  </si>
  <si>
    <t>Odlov a transfer ryb a živočichů, dle požadavku ČRS			</t>
  </si>
  <si>
    <t>-813829846</t>
  </si>
  <si>
    <t>Odlov a transfer ryb a živočichů, dle požadavku MRS			</t>
  </si>
  <si>
    <t>"odlov a záchranný transfer ryb provedený MO ČRS Valašské Meziříčí "</t>
  </si>
  <si>
    <t>"při odlovu splnit podmínky vydané ve výjimce ZCHDŽ KUZK"</t>
  </si>
  <si>
    <t>"dle požadavku bude proveden několikanásobný odlov a transfer před zahájením prací" 1</t>
  </si>
  <si>
    <t>41</t>
  </si>
  <si>
    <t>R-10</t>
  </si>
  <si>
    <t>Havarijní a povodňový plán			</t>
  </si>
  <si>
    <t>103595731</t>
  </si>
  <si>
    <t>"vypracování plánů zhotovitelem a jejich schválení" 1</t>
  </si>
  <si>
    <t>42</t>
  </si>
  <si>
    <t>R-11</t>
  </si>
  <si>
    <t>Přechodné dopravní značení			</t>
  </si>
  <si>
    <t>-1049554614</t>
  </si>
  <si>
    <t>"zhotovitel zpracuje a odsouhlasí PDZ a následně rozmístí značky, např. v místech výjezdu vozidel stavby na silnici"2</t>
  </si>
  <si>
    <t>222148b - SO 2 - Oprava stupně Juřinka II</t>
  </si>
  <si>
    <t>"Juřinka II"</t>
  </si>
  <si>
    <t>"uvažovaný odvoz na firmu EKOREMA recykling - zemina nesmí obsahovat drny, příměsy a kameny s velikostí nad 60cm"</t>
  </si>
  <si>
    <t>"výkopy v místech pro zához a rovnaninu"</t>
  </si>
  <si>
    <t>"v místě pro zához položka č.1" 19,0*11,0*0,82</t>
  </si>
  <si>
    <t>"v místě pro zához položka č.2" 10,0*11,0*0,60</t>
  </si>
  <si>
    <t>"v místě pro zához položka č.3" 9,0*11,0*1,30</t>
  </si>
  <si>
    <t>"v místě pro rovnaninu položka č.4" 5,0*0,3*38,0+1,71*10,0+4,25*9,0</t>
  </si>
  <si>
    <t>478,43*1,8</t>
  </si>
  <si>
    <t>R-2</t>
  </si>
  <si>
    <t>Odřezání dřevěných pilot v místě pro zához</t>
  </si>
  <si>
    <t>-65074719</t>
  </si>
  <si>
    <t>Odřezání dřevěných pilot</t>
  </si>
  <si>
    <t xml:space="preserve">"odřezání stávajících dřevěných pilot těsně nade dnem po provedení odtěžení zeminy v prostoru pro zásyp, průměr do 25 cm" </t>
  </si>
  <si>
    <t>"Juřinka II" 17</t>
  </si>
  <si>
    <t>"drobné náletové keře na trase k sjezdové rampě do toku na PB včetně příjezdu"</t>
  </si>
  <si>
    <t>"Juřinka II" 21</t>
  </si>
  <si>
    <t>"odčerpávání vody z jímky po dobu stavby - prostor pro zához, případně rovnaninu"</t>
  </si>
  <si>
    <t>40*8</t>
  </si>
  <si>
    <t>115101202</t>
  </si>
  <si>
    <t>Čerpání vody na dopravní výšku do 10 m průměrný přítok do 1000 l/min</t>
  </si>
  <si>
    <t>-1489128285</t>
  </si>
  <si>
    <t>Čerpání vody na dopravní výšku do 10 m s uvažovaným průměrným přítokem přes 500 do 1 000 l/min</t>
  </si>
  <si>
    <t>"vyčerpání a následné odčerpávání vody z jímky po dobu stavby - prostor pro zához, případně rovnaninu"</t>
  </si>
  <si>
    <t>12*8</t>
  </si>
  <si>
    <t>"Juřinka II" 40</t>
  </si>
  <si>
    <t>115101302</t>
  </si>
  <si>
    <t>Pohotovost čerpací soupravy pro dopravní výšku do 10 m přítok do 1000 l/min</t>
  </si>
  <si>
    <t>1129574439</t>
  </si>
  <si>
    <t>Pohotovost záložní čerpací soupravy pro dopravní výšku do 10 m s uvažovaným průměrným přítokem přes 500 do 1 000 l/min</t>
  </si>
  <si>
    <t>"Juřinka II" 12</t>
  </si>
  <si>
    <t>129253201R</t>
  </si>
  <si>
    <t>Čištění otevřených koryt vodotečí šíře dna přes 5 m hl do 5 m v hornině třídy těžitelnosti I skupiny 3 strojně, s načechráním sedimentů po úroveň dna</t>
  </si>
  <si>
    <t>1922966665</t>
  </si>
  <si>
    <t>Čištění otevřených koryt vodotečí strojně s načechráním sedimentu na hloubku po stávající dno toku, v hornině třídy těžitelnosti I skupiny 3</t>
  </si>
  <si>
    <t>"načechrání štěrkových nánosů po úroveň dna v toku (průměrná hloubka nánosů 0,2-0,3m"</t>
  </si>
  <si>
    <t>"při pohybu techniky v toku nesmí být zasypávány případné tůně v toku"</t>
  </si>
  <si>
    <t>"PB - plocha nánosů*mocnost k načechrání" 22,0*7,5*0,3</t>
  </si>
  <si>
    <t>"LB1 - plocha nánosů*mocnost k načechrání" 83,0*9,0*0,25</t>
  </si>
  <si>
    <t>"LB2 - plocha nánosů*mocnost k načechrání" 30,0*2,0*0,2</t>
  </si>
  <si>
    <t>"z toho předpoklad 35 % většího kamene - pol.181114713R" -248,25*0,35</t>
  </si>
  <si>
    <t>"výkop materiálu z prostoru obnovovaného kamenného záhozu a rovnaniny"</t>
  </si>
  <si>
    <t>478,43*0,5</t>
  </si>
  <si>
    <t>-1003497945</t>
  </si>
  <si>
    <t>239,215</t>
  </si>
  <si>
    <t>1954061622</t>
  </si>
  <si>
    <t>"materiál zemin z místa pro zásyp a rovnaninu - uložení v areálu např. Ekorema"</t>
  </si>
  <si>
    <t>239,215+239,215</t>
  </si>
  <si>
    <t>181114713R</t>
  </si>
  <si>
    <t>Odstranění kamene z nánosů s naložením na dopravní prostředek hmotnosti jednotlivě do 500 kg, přemístěním do 80 m, včetně uložení</t>
  </si>
  <si>
    <t>-1372140389</t>
  </si>
  <si>
    <t>Odstranění kamene z nánosů sebráním kamene, hmotnosti jednotlivě s naložením kamene, hmotnosti jednotlivě přes 60 kg do 500 kg, přemístěním do 80 m, včetně uložení a urovnání podél opevnění patky</t>
  </si>
  <si>
    <t>"vybrání, odstranění a urovnání větších kamenů z nánosů a jejich připoložení podél opevnění patky"</t>
  </si>
  <si>
    <t>"předpoklad 35% z nánosů"</t>
  </si>
  <si>
    <t>"z toho předpoklad 35 % většího kamene" 248,25*0,35</t>
  </si>
  <si>
    <t>"stromy podél budované sjezdové rampy na PB do toku"</t>
  </si>
  <si>
    <t>"oprava hrany stupně a patky na LB"</t>
  </si>
  <si>
    <t>"doplnění kamene na hraně zakončovacího prahu u PB" 1,4 * 0,5 * 0,6</t>
  </si>
  <si>
    <t xml:space="preserve">"doplnění kamenů a betonu u patky na LB za vývarem" 1,3 * 0,25* 0,4 </t>
  </si>
  <si>
    <t>462511370R</t>
  </si>
  <si>
    <t>Zához z lomového kamene bez proštěrkování z terénu hmotnost nad 500 do 1000 kg</t>
  </si>
  <si>
    <t>-1506836829</t>
  </si>
  <si>
    <t xml:space="preserve">Zához z lomového kamene neupraveného záhozového  bez proštěrkování z terénu, hmotnosti jednotlivých kamenů přes 500 do 1000 kg</t>
  </si>
  <si>
    <t>"zához materiálu do prostoru za zakončovacím prahem v šířce 11,0 m"</t>
  </si>
  <si>
    <t>"viz. technická zpráva a výkres Půdorys a řezy stupněm"</t>
  </si>
  <si>
    <t>"zához položka č.1 " 19,0 * 11,0 *2,00</t>
  </si>
  <si>
    <t>"zához položka č.2 " 10,0 * 11,0 *2,00</t>
  </si>
  <si>
    <t xml:space="preserve">"zához položka č.3 "   9,0 * 11,0 *1,60</t>
  </si>
  <si>
    <t>463211152R</t>
  </si>
  <si>
    <t>Rovnanina objemu přes 3 m3 z lomového kamene tříděného hmotnosti do 200 kg s urovnáním líce, bez dodávky kamene</t>
  </si>
  <si>
    <t>-1158833415</t>
  </si>
  <si>
    <t>Rovnanina z lomového kamene neupraveného pro podélné i příčné objekty objemu přes 3 m3 z kamene tříděného, s urovnáním líce a vyklínováním spár úlomky kamene hmotnost jednotlivých kamenů přes 80 do 200 kg, bez dodávky kamene</t>
  </si>
  <si>
    <t>"urovnání kamenů podél břehů v toku pro stabilizaci patky - s použitím vybraného vhodného kamene z nánosů"</t>
  </si>
  <si>
    <t>"za částí 1 = 0"</t>
  </si>
  <si>
    <t>"za částí 2" 0,53*10</t>
  </si>
  <si>
    <t>"za částí 3" 1,29*9</t>
  </si>
  <si>
    <t xml:space="preserve">"navázání nové rovnaniny na původní dno po jejím dokončení - využít vybrané větší kameny ze sedimentů" </t>
  </si>
  <si>
    <t>69,978</t>
  </si>
  <si>
    <t>"uložení kamenné rovnaniny do prostoru určeném pro kamennou rovnaninu pod stupněm"</t>
  </si>
  <si>
    <t xml:space="preserve">"viz. výkres "Půdorys a řezy stupněm - položka č.4" </t>
  </si>
  <si>
    <t>"za částí 1" 5,0*0,3*19,0+0,776*5,0*19,0</t>
  </si>
  <si>
    <t>"za částí 2" 5,0*0,3*10,0+0,776*5,0*10,0</t>
  </si>
  <si>
    <t>"za částí 3" 5,0*0,3*9,0+0,722*5,0*9,0</t>
  </si>
  <si>
    <t>"zavazovací boční křídla - LB a PB"5,0*(3,0+6,0)/2*0,776*2</t>
  </si>
  <si>
    <t>465516317</t>
  </si>
  <si>
    <t>Oprava dlažeb z lomového kamene na sucho s vyklínováním do 20 m2 bez dodání kamene tl 300 mm</t>
  </si>
  <si>
    <t>600940327</t>
  </si>
  <si>
    <t xml:space="preserve">Oprava dlažeb z lomového kamene lomařsky upraveného  pro dlažbu o ploše opravovaných míst do 20 m2 jednotlivě bez dodání kamene na sucho s vyklínováním kamenem, s vyplněním spár těženým kamenivem, drnem nebo ornicí s osetím, tl. kamene 300 mm</t>
  </si>
  <si>
    <t>"viz. technická zpráva kapitola D.1.5"</t>
  </si>
  <si>
    <t>"dlažba na PB v místě pod sjezdovou rampou včetně rozšíření o 1,0 m na každou stranu sjezdu - předpoklad poškození dlažby 50 %"</t>
  </si>
  <si>
    <t>(7,6+6,0)/2*4,30*0,5</t>
  </si>
  <si>
    <t>465517217</t>
  </si>
  <si>
    <t>Oprava dlažeb z lomového kamene na sucho se zalitím spár do 20 m2 bez dodání kamene tl 250 mm</t>
  </si>
  <si>
    <t>-130951040</t>
  </si>
  <si>
    <t xml:space="preserve">Oprava dlažeb z lomového kamene lomařsky upraveného  pro dlažbu o ploše opravovaných míst do 20 m2 jednotlivě bez dodání kamene na sucho se zalitím spár cementovou maltou, tl. kamene 250 mm</t>
  </si>
  <si>
    <t>(7,6+9,4)/2*5,00*0,5</t>
  </si>
  <si>
    <t>"oprava poškozených spár na zakončovacím prahu stupně"</t>
  </si>
  <si>
    <t xml:space="preserve">"viz. TZ a výkres Půdorys a řezy stupněm - položka č.7" </t>
  </si>
  <si>
    <t xml:space="preserve">"odhadem oprava 50 % plochy prahu na délce 32,0 m, u LB 8,0 m předpoklad 100 %" </t>
  </si>
  <si>
    <t>32,0*1,5*0,5+8,0*1,5*1,0</t>
  </si>
  <si>
    <t>"oprava spárování na dlažbě pod stupněm – oba břehy - předpoklad opravy 15% plochy"</t>
  </si>
  <si>
    <t>"PB" (34,0*7,6+16,0*4,4-12,4*1,2)*0,15</t>
  </si>
  <si>
    <t>"LB" (34,0*7,6+16,0*4,4-12,4*1,2)*0,15</t>
  </si>
  <si>
    <t>"PB" (34,0*7,6+16,0*4,4-12,4*1,2)</t>
  </si>
  <si>
    <t>"LB" (34,0*7,6+16,0*4,4-12,4*1,2)</t>
  </si>
  <si>
    <t>"zakončovací práh" 40*1,5</t>
  </si>
  <si>
    <t xml:space="preserve">"odhadem oprava 50 % plochy prahu na délce 32,0 m, u LB 8,0 m 100 %" </t>
  </si>
  <si>
    <t>"úprava podkladů pod uvolněnými a chybějícími kameny na tl.15cm"</t>
  </si>
  <si>
    <t>"doplnění kamene na hraně zakončovacího prahu u PB" 1,4 * 0,5 * 0,15</t>
  </si>
  <si>
    <t>"doplnění kamenů a betonu u patky na LB za vývarem" 1,3 * 0,4 * 0,15</t>
  </si>
  <si>
    <t>"hrana patky na LB - ve spárách mezi kameny hl. 0,35 m"12*0,35</t>
  </si>
  <si>
    <t>4,2</t>
  </si>
  <si>
    <t>21*9,892</t>
  </si>
  <si>
    <t>"vybavení staveniště buňkou, oplocením, mobilním WC atd." 1</t>
  </si>
  <si>
    <t>R-3</t>
  </si>
  <si>
    <t>Jímkování v místech potřeby stavby bez vody (stavba po částech)			</t>
  </si>
  <si>
    <t>kompl</t>
  </si>
  <si>
    <t>1861912456</t>
  </si>
  <si>
    <t>Jímkování a převádění průtoku (stavba po částech)			</t>
  </si>
  <si>
    <t xml:space="preserve">"v úsecích prováděných oprav - pod stupni při opravě patek a doplňování záhozu" </t>
  </si>
  <si>
    <t>"provedeno převádění vody v celé šířce stavby včetně dodání materiálu na jímku a následně jeho odvezení z toku po dokončení stavby"</t>
  </si>
  <si>
    <t>"provede zhotovitel dle vlastních potřeb a zkušeností, zajištění staveniště bez vody při výkopech, budování záhozu, rovnaniny a opravy paty břehu"</t>
  </si>
  <si>
    <t>"stavba realizována po částech (předpoklad po 1/2), ohrazení a převedení vody mimo staveniště" 1</t>
  </si>
  <si>
    <t>43</t>
  </si>
  <si>
    <t>44</t>
  </si>
  <si>
    <t>R-5</t>
  </si>
  <si>
    <t>Zřízení sjezdu do koryta úpravou svahu, s násypem nezávadného materiálu ve sklonu dle použité mechanizace a následně uvedení do původního stavu</t>
  </si>
  <si>
    <t>komplet</t>
  </si>
  <si>
    <t>-91646830</t>
  </si>
  <si>
    <t>Zřízení sjezdu do koryta úpravou svahu, případně násypem nezávadného materiálu ve sklonu dle použité mechanizace a následně uvedení do původního stavu</t>
  </si>
  <si>
    <t>"zřízení sjezdu do toku ze silnice III/03561 za propustkem"</t>
  </si>
  <si>
    <t xml:space="preserve">"vybudování provizorní příjezdové rampy do toku z PB s možným využitím štěrkových nánosů z toku, včetně zhutnění a zpevnění silničními panely " </t>
  </si>
  <si>
    <t>"odstranění příjezdové rampy z toku po dokončení stavby včetně vrácení štěrkových nánosů na původní místo "</t>
  </si>
  <si>
    <t>"zpětné uvedení pozemků pod příjezdem do původního stavu včetně případného osetí" 1</t>
  </si>
  <si>
    <t>45</t>
  </si>
  <si>
    <t>"vždy po výjezdu znečištěného vozidla ze stavby na asfaltovou silnici nebo na cyklostezku"1</t>
  </si>
  <si>
    <t>46</t>
  </si>
  <si>
    <t>"vždy po výjezdu znečištěného vozidla ze stavby na asfaltovou silnici nebo cyklostezku"1</t>
  </si>
  <si>
    <t>47</t>
  </si>
  <si>
    <t>"týká se to všech pozemků dotčených stavbou nebo příjezdem na stavbu, travnatých ploch i ploch s povrchem asfaltovým a panelového sjezdu ze silnice"</t>
  </si>
  <si>
    <t>48</t>
  </si>
  <si>
    <t>49</t>
  </si>
  <si>
    <t>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</si>
</sst>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222148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Stupně Juřinka I a Juřinka II,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Valašské Meziříčí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Povodí Moravy, s.p.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>Ing. Kauer Miroslav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'222148a - SO 1 - Oprava 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'222148a - SO 1 - Oprava s...'!P126</f>
        <v>0</v>
      </c>
      <c r="AV95" s="129">
        <f>'222148a - SO 1 - Oprava s...'!J33</f>
        <v>0</v>
      </c>
      <c r="AW95" s="129">
        <f>'222148a - SO 1 - Oprava s...'!J34</f>
        <v>0</v>
      </c>
      <c r="AX95" s="129">
        <f>'222148a - SO 1 - Oprava s...'!J35</f>
        <v>0</v>
      </c>
      <c r="AY95" s="129">
        <f>'222148a - SO 1 - Oprava s...'!J36</f>
        <v>0</v>
      </c>
      <c r="AZ95" s="129">
        <f>'222148a - SO 1 - Oprava s...'!F33</f>
        <v>0</v>
      </c>
      <c r="BA95" s="129">
        <f>'222148a - SO 1 - Oprava s...'!F34</f>
        <v>0</v>
      </c>
      <c r="BB95" s="129">
        <f>'222148a - SO 1 - Oprava s...'!F35</f>
        <v>0</v>
      </c>
      <c r="BC95" s="129">
        <f>'222148a - SO 1 - Oprava s...'!F36</f>
        <v>0</v>
      </c>
      <c r="BD95" s="131">
        <f>'222148a - SO 1 - Oprava s...'!F37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'222148b - SO 2 - Oprava 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33">
        <v>0</v>
      </c>
      <c r="AT96" s="134">
        <f>ROUND(SUM(AV96:AW96),2)</f>
        <v>0</v>
      </c>
      <c r="AU96" s="135">
        <f>'222148b - SO 2 - Oprava s...'!P126</f>
        <v>0</v>
      </c>
      <c r="AV96" s="134">
        <f>'222148b - SO 2 - Oprava s...'!J33</f>
        <v>0</v>
      </c>
      <c r="AW96" s="134">
        <f>'222148b - SO 2 - Oprava s...'!J34</f>
        <v>0</v>
      </c>
      <c r="AX96" s="134">
        <f>'222148b - SO 2 - Oprava s...'!J35</f>
        <v>0</v>
      </c>
      <c r="AY96" s="134">
        <f>'222148b - SO 2 - Oprava s...'!J36</f>
        <v>0</v>
      </c>
      <c r="AZ96" s="134">
        <f>'222148b - SO 2 - Oprava s...'!F33</f>
        <v>0</v>
      </c>
      <c r="BA96" s="134">
        <f>'222148b - SO 2 - Oprava s...'!F34</f>
        <v>0</v>
      </c>
      <c r="BB96" s="134">
        <f>'222148b - SO 2 - Oprava s...'!F35</f>
        <v>0</v>
      </c>
      <c r="BC96" s="134">
        <f>'222148b - SO 2 - Oprava s...'!F36</f>
        <v>0</v>
      </c>
      <c r="BD96" s="136">
        <f>'222148b - SO 2 - Oprava s...'!F37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9QG2dbZXliMet2c7YaIH2EkfEE+35EoH+GYCnt3I0MgahzFh8g/B6ekVQf+Vy9v/wVSlgZonyz2cDc5Ecvru5A==" hashValue="0ANafaKZ/AH2vEkxc2ZY/FMclVbwAV+eE5a4kYmAoi83yI8uOefJGXRVk5f7enwwP78J06d9d12xAfqNFdD9q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22148a - SO 1 - Oprava s...'!C2" display="/"/>
    <hyperlink ref="A96" location="'222148b - SO 2 - Oprava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Stupně Juřinka I a Juřinka II,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ROUND((SUM(BE126:BE334)),  2)</f>
        <v>0</v>
      </c>
      <c r="G33" s="39"/>
      <c r="H33" s="39"/>
      <c r="I33" s="156">
        <v>0.20999999999999999</v>
      </c>
      <c r="J33" s="155">
        <f>ROUND(((SUM(BE126:BE334))*I33),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ROUND((SUM(BF126:BF334)),  2)</f>
        <v>0</v>
      </c>
      <c r="G34" s="39"/>
      <c r="H34" s="39"/>
      <c r="I34" s="156">
        <v>0.14999999999999999</v>
      </c>
      <c r="J34" s="155">
        <f>ROUND(((SUM(BF126:BF334))*I34),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ROUND((SUM(BG126:BG334)),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ROUND((SUM(BH126:BH334)),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ROUND((SUM(BI126:BI334)),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Stupně Juřinka I a Juřinka II,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222148a - SO 1 - Oprava stupně Juřinka 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Valašské Meziříčí</v>
      </c>
      <c r="G89" s="41"/>
      <c r="H89" s="41"/>
      <c r="I89" s="33" t="s">
        <v>22</v>
      </c>
      <c r="J89" s="80" t="str">
        <f>IF(J12="","",J12)</f>
        <v>17. 3. 2021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97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98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J186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J194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101</v>
      </c>
      <c r="E101" s="189"/>
      <c r="F101" s="189"/>
      <c r="G101" s="189"/>
      <c r="H101" s="189"/>
      <c r="I101" s="189"/>
      <c r="J101" s="190">
        <f>J203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102</v>
      </c>
      <c r="E102" s="189"/>
      <c r="F102" s="189"/>
      <c r="G102" s="189"/>
      <c r="H102" s="189"/>
      <c r="I102" s="189"/>
      <c r="J102" s="190">
        <f>J224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J280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J289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105</v>
      </c>
      <c r="E105" s="183"/>
      <c r="F105" s="183"/>
      <c r="G105" s="183"/>
      <c r="H105" s="183"/>
      <c r="I105" s="183"/>
      <c r="J105" s="184">
        <f>J292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106</v>
      </c>
      <c r="E106" s="189"/>
      <c r="F106" s="189"/>
      <c r="G106" s="189"/>
      <c r="H106" s="189"/>
      <c r="I106" s="189"/>
      <c r="J106" s="190">
        <f>J293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Stupně Juřinka I a Juřinka II, oprava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222148a - SO 1 - Oprava stupně Juřinka I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Valašské Meziříčí</v>
      </c>
      <c r="G120" s="41"/>
      <c r="H120" s="41"/>
      <c r="I120" s="33" t="s">
        <v>22</v>
      </c>
      <c r="J120" s="80" t="str">
        <f>IF(J12="","",J12)</f>
        <v>17. 3. 2021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Povodí Moravy, s.p.</v>
      </c>
      <c r="G122" s="41"/>
      <c r="H122" s="41"/>
      <c r="I122" s="33" t="s">
        <v>30</v>
      </c>
      <c r="J122" s="37" t="str">
        <f>E21</f>
        <v>Povodí Moravy, s.p.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32</v>
      </c>
      <c r="J123" s="37" t="str">
        <f>E24</f>
        <v>Ing. Kauer Miroslav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108</v>
      </c>
      <c r="D125" s="195" t="s">
        <v>60</v>
      </c>
      <c r="E125" s="195" t="s">
        <v>56</v>
      </c>
      <c r="F125" s="195" t="s">
        <v>57</v>
      </c>
      <c r="G125" s="195" t="s">
        <v>109</v>
      </c>
      <c r="H125" s="195" t="s">
        <v>110</v>
      </c>
      <c r="I125" s="195" t="s">
        <v>111</v>
      </c>
      <c r="J125" s="196" t="s">
        <v>94</v>
      </c>
      <c r="K125" s="197" t="s">
        <v>112</v>
      </c>
      <c r="L125" s="198"/>
      <c r="M125" s="101" t="s">
        <v>1</v>
      </c>
      <c r="N125" s="102" t="s">
        <v>39</v>
      </c>
      <c r="O125" s="102" t="s">
        <v>113</v>
      </c>
      <c r="P125" s="102" t="s">
        <v>114</v>
      </c>
      <c r="Q125" s="102" t="s">
        <v>115</v>
      </c>
      <c r="R125" s="102" t="s">
        <v>116</v>
      </c>
      <c r="S125" s="102" t="s">
        <v>117</v>
      </c>
      <c r="T125" s="103" t="s">
        <v>118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119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P127+SUM(P128:P134)+P292</f>
        <v>0</v>
      </c>
      <c r="Q126" s="105"/>
      <c r="R126" s="201">
        <f>R127+SUM(R128:R134)+R292</f>
        <v>189.05677650000001</v>
      </c>
      <c r="S126" s="105"/>
      <c r="T126" s="202">
        <f>T127+SUM(T128:T134)+T292</f>
        <v>14.210323750000001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96</v>
      </c>
      <c r="BK126" s="203">
        <f>BK127+SUM(BK128:BK134)+BK292</f>
        <v>0</v>
      </c>
    </row>
    <row r="127" s="2" customFormat="1" ht="21.75" customHeight="1">
      <c r="A127" s="39"/>
      <c r="B127" s="40"/>
      <c r="C127" s="204" t="s">
        <v>83</v>
      </c>
      <c r="D127" s="204" t="s">
        <v>120</v>
      </c>
      <c r="E127" s="205" t="s">
        <v>121</v>
      </c>
      <c r="F127" s="206" t="s">
        <v>122</v>
      </c>
      <c r="G127" s="207" t="s">
        <v>123</v>
      </c>
      <c r="H127" s="208">
        <v>61.560000000000002</v>
      </c>
      <c r="I127" s="209"/>
      <c r="J127" s="210">
        <f>ROUND(I127*H127,2)</f>
        <v>0</v>
      </c>
      <c r="K127" s="211"/>
      <c r="L127" s="45"/>
      <c r="M127" s="212" t="s">
        <v>1</v>
      </c>
      <c r="N127" s="213" t="s">
        <v>40</v>
      </c>
      <c r="O127" s="92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124</v>
      </c>
      <c r="AT127" s="216" t="s">
        <v>120</v>
      </c>
      <c r="AU127" s="216" t="s">
        <v>75</v>
      </c>
      <c r="AY127" s="18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124</v>
      </c>
      <c r="BM127" s="216" t="s">
        <v>126</v>
      </c>
    </row>
    <row r="128" s="2" customFormat="1">
      <c r="A128" s="39"/>
      <c r="B128" s="40"/>
      <c r="C128" s="41"/>
      <c r="D128" s="218" t="s">
        <v>127</v>
      </c>
      <c r="E128" s="41"/>
      <c r="F128" s="219" t="s">
        <v>122</v>
      </c>
      <c r="G128" s="41"/>
      <c r="H128" s="41"/>
      <c r="I128" s="220"/>
      <c r="J128" s="41"/>
      <c r="K128" s="41"/>
      <c r="L128" s="45"/>
      <c r="M128" s="221"/>
      <c r="N128" s="22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127</v>
      </c>
      <c r="AU128" s="18" t="s">
        <v>75</v>
      </c>
    </row>
    <row r="129" s="12" customFormat="1">
      <c r="A129" s="12"/>
      <c r="B129" s="223"/>
      <c r="C129" s="224"/>
      <c r="D129" s="218" t="s">
        <v>128</v>
      </c>
      <c r="E129" s="225" t="s">
        <v>1</v>
      </c>
      <c r="F129" s="226" t="s">
        <v>129</v>
      </c>
      <c r="G129" s="224"/>
      <c r="H129" s="225" t="s">
        <v>1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2" t="s">
        <v>128</v>
      </c>
      <c r="AU129" s="232" t="s">
        <v>75</v>
      </c>
      <c r="AV129" s="12" t="s">
        <v>83</v>
      </c>
      <c r="AW129" s="12" t="s">
        <v>31</v>
      </c>
      <c r="AX129" s="12" t="s">
        <v>75</v>
      </c>
      <c r="AY129" s="232" t="s">
        <v>125</v>
      </c>
    </row>
    <row r="130" s="13" customFormat="1">
      <c r="A130" s="13"/>
      <c r="B130" s="233"/>
      <c r="C130" s="234"/>
      <c r="D130" s="218" t="s">
        <v>128</v>
      </c>
      <c r="E130" s="235" t="s">
        <v>1</v>
      </c>
      <c r="F130" s="236" t="s">
        <v>130</v>
      </c>
      <c r="G130" s="234"/>
      <c r="H130" s="237">
        <v>34.200000000000003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128</v>
      </c>
      <c r="AU130" s="243" t="s">
        <v>75</v>
      </c>
      <c r="AV130" s="13" t="s">
        <v>85</v>
      </c>
      <c r="AW130" s="13" t="s">
        <v>31</v>
      </c>
      <c r="AX130" s="13" t="s">
        <v>75</v>
      </c>
      <c r="AY130" s="243" t="s">
        <v>125</v>
      </c>
    </row>
    <row r="131" s="14" customFormat="1">
      <c r="A131" s="14"/>
      <c r="B131" s="244"/>
      <c r="C131" s="245"/>
      <c r="D131" s="218" t="s">
        <v>128</v>
      </c>
      <c r="E131" s="246" t="s">
        <v>1</v>
      </c>
      <c r="F131" s="247" t="s">
        <v>131</v>
      </c>
      <c r="G131" s="245"/>
      <c r="H131" s="248">
        <v>34.200000000000003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128</v>
      </c>
      <c r="AU131" s="254" t="s">
        <v>75</v>
      </c>
      <c r="AV131" s="14" t="s">
        <v>132</v>
      </c>
      <c r="AW131" s="14" t="s">
        <v>31</v>
      </c>
      <c r="AX131" s="14" t="s">
        <v>75</v>
      </c>
      <c r="AY131" s="254" t="s">
        <v>125</v>
      </c>
    </row>
    <row r="132" s="12" customFormat="1">
      <c r="A132" s="12"/>
      <c r="B132" s="223"/>
      <c r="C132" s="224"/>
      <c r="D132" s="218" t="s">
        <v>128</v>
      </c>
      <c r="E132" s="225" t="s">
        <v>1</v>
      </c>
      <c r="F132" s="226" t="s">
        <v>133</v>
      </c>
      <c r="G132" s="224"/>
      <c r="H132" s="225" t="s">
        <v>1</v>
      </c>
      <c r="I132" s="227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2" t="s">
        <v>128</v>
      </c>
      <c r="AU132" s="232" t="s">
        <v>75</v>
      </c>
      <c r="AV132" s="12" t="s">
        <v>83</v>
      </c>
      <c r="AW132" s="12" t="s">
        <v>31</v>
      </c>
      <c r="AX132" s="12" t="s">
        <v>75</v>
      </c>
      <c r="AY132" s="232" t="s">
        <v>125</v>
      </c>
    </row>
    <row r="133" s="13" customFormat="1">
      <c r="A133" s="13"/>
      <c r="B133" s="233"/>
      <c r="C133" s="234"/>
      <c r="D133" s="218" t="s">
        <v>128</v>
      </c>
      <c r="E133" s="235" t="s">
        <v>1</v>
      </c>
      <c r="F133" s="236" t="s">
        <v>134</v>
      </c>
      <c r="G133" s="234"/>
      <c r="H133" s="237">
        <v>61.560000000000002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128</v>
      </c>
      <c r="AU133" s="243" t="s">
        <v>75</v>
      </c>
      <c r="AV133" s="13" t="s">
        <v>85</v>
      </c>
      <c r="AW133" s="13" t="s">
        <v>31</v>
      </c>
      <c r="AX133" s="13" t="s">
        <v>83</v>
      </c>
      <c r="AY133" s="243" t="s">
        <v>125</v>
      </c>
    </row>
    <row r="134" s="15" customFormat="1" ht="25.92" customHeight="1">
      <c r="A134" s="15"/>
      <c r="B134" s="255"/>
      <c r="C134" s="256"/>
      <c r="D134" s="257" t="s">
        <v>74</v>
      </c>
      <c r="E134" s="258" t="s">
        <v>135</v>
      </c>
      <c r="F134" s="258" t="s">
        <v>136</v>
      </c>
      <c r="G134" s="256"/>
      <c r="H134" s="256"/>
      <c r="I134" s="259"/>
      <c r="J134" s="260">
        <f>BK134</f>
        <v>0</v>
      </c>
      <c r="K134" s="256"/>
      <c r="L134" s="261"/>
      <c r="M134" s="262"/>
      <c r="N134" s="263"/>
      <c r="O134" s="263"/>
      <c r="P134" s="264">
        <f>P135+P186+P194+P203+P224+P280+P289</f>
        <v>0</v>
      </c>
      <c r="Q134" s="263"/>
      <c r="R134" s="264">
        <f>R135+R186+R194+R203+R224+R280+R289</f>
        <v>189.05677650000001</v>
      </c>
      <c r="S134" s="263"/>
      <c r="T134" s="265">
        <f>T135+T186+T194+T203+T224+T280+T289</f>
        <v>14.210323750000001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266" t="s">
        <v>83</v>
      </c>
      <c r="AT134" s="267" t="s">
        <v>74</v>
      </c>
      <c r="AU134" s="267" t="s">
        <v>75</v>
      </c>
      <c r="AY134" s="266" t="s">
        <v>125</v>
      </c>
      <c r="BK134" s="268">
        <f>BK135+BK186+BK194+BK203+BK224+BK280+BK289</f>
        <v>0</v>
      </c>
    </row>
    <row r="135" s="15" customFormat="1" ht="22.8" customHeight="1">
      <c r="A135" s="15"/>
      <c r="B135" s="255"/>
      <c r="C135" s="256"/>
      <c r="D135" s="257" t="s">
        <v>74</v>
      </c>
      <c r="E135" s="269" t="s">
        <v>83</v>
      </c>
      <c r="F135" s="269" t="s">
        <v>137</v>
      </c>
      <c r="G135" s="256"/>
      <c r="H135" s="256"/>
      <c r="I135" s="259"/>
      <c r="J135" s="270">
        <f>BK135</f>
        <v>0</v>
      </c>
      <c r="K135" s="256"/>
      <c r="L135" s="261"/>
      <c r="M135" s="262"/>
      <c r="N135" s="263"/>
      <c r="O135" s="263"/>
      <c r="P135" s="264">
        <f>SUM(P136:P185)</f>
        <v>0</v>
      </c>
      <c r="Q135" s="263"/>
      <c r="R135" s="264">
        <f>SUM(R136:R185)</f>
        <v>0.065250000000000002</v>
      </c>
      <c r="S135" s="263"/>
      <c r="T135" s="265">
        <f>SUM(T136:T185)</f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266" t="s">
        <v>83</v>
      </c>
      <c r="AT135" s="267" t="s">
        <v>74</v>
      </c>
      <c r="AU135" s="267" t="s">
        <v>83</v>
      </c>
      <c r="AY135" s="266" t="s">
        <v>125</v>
      </c>
      <c r="BK135" s="268">
        <f>SUM(BK136:BK185)</f>
        <v>0</v>
      </c>
    </row>
    <row r="136" s="2" customFormat="1" ht="33" customHeight="1">
      <c r="A136" s="39"/>
      <c r="B136" s="40"/>
      <c r="C136" s="204" t="s">
        <v>85</v>
      </c>
      <c r="D136" s="204" t="s">
        <v>120</v>
      </c>
      <c r="E136" s="205" t="s">
        <v>138</v>
      </c>
      <c r="F136" s="206" t="s">
        <v>139</v>
      </c>
      <c r="G136" s="207" t="s">
        <v>140</v>
      </c>
      <c r="H136" s="208">
        <v>17</v>
      </c>
      <c r="I136" s="209"/>
      <c r="J136" s="210">
        <f>ROUND(I136*H136,2)</f>
        <v>0</v>
      </c>
      <c r="K136" s="211"/>
      <c r="L136" s="45"/>
      <c r="M136" s="212" t="s">
        <v>1</v>
      </c>
      <c r="N136" s="213" t="s">
        <v>40</v>
      </c>
      <c r="O136" s="92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124</v>
      </c>
      <c r="AT136" s="216" t="s">
        <v>120</v>
      </c>
      <c r="AU136" s="216" t="s">
        <v>85</v>
      </c>
      <c r="AY136" s="18" t="s">
        <v>125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124</v>
      </c>
      <c r="BM136" s="216" t="s">
        <v>141</v>
      </c>
    </row>
    <row r="137" s="2" customFormat="1">
      <c r="A137" s="39"/>
      <c r="B137" s="40"/>
      <c r="C137" s="41"/>
      <c r="D137" s="218" t="s">
        <v>127</v>
      </c>
      <c r="E137" s="41"/>
      <c r="F137" s="219" t="s">
        <v>142</v>
      </c>
      <c r="G137" s="41"/>
      <c r="H137" s="41"/>
      <c r="I137" s="220"/>
      <c r="J137" s="41"/>
      <c r="K137" s="41"/>
      <c r="L137" s="45"/>
      <c r="M137" s="221"/>
      <c r="N137" s="222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85</v>
      </c>
    </row>
    <row r="138" s="12" customFormat="1">
      <c r="A138" s="12"/>
      <c r="B138" s="223"/>
      <c r="C138" s="224"/>
      <c r="D138" s="218" t="s">
        <v>128</v>
      </c>
      <c r="E138" s="225" t="s">
        <v>1</v>
      </c>
      <c r="F138" s="226" t="s">
        <v>143</v>
      </c>
      <c r="G138" s="224"/>
      <c r="H138" s="225" t="s">
        <v>1</v>
      </c>
      <c r="I138" s="227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2" t="s">
        <v>128</v>
      </c>
      <c r="AU138" s="232" t="s">
        <v>85</v>
      </c>
      <c r="AV138" s="12" t="s">
        <v>83</v>
      </c>
      <c r="AW138" s="12" t="s">
        <v>31</v>
      </c>
      <c r="AX138" s="12" t="s">
        <v>75</v>
      </c>
      <c r="AY138" s="232" t="s">
        <v>125</v>
      </c>
    </row>
    <row r="139" s="13" customFormat="1">
      <c r="A139" s="13"/>
      <c r="B139" s="233"/>
      <c r="C139" s="234"/>
      <c r="D139" s="218" t="s">
        <v>128</v>
      </c>
      <c r="E139" s="235" t="s">
        <v>1</v>
      </c>
      <c r="F139" s="236" t="s">
        <v>144</v>
      </c>
      <c r="G139" s="234"/>
      <c r="H139" s="237">
        <v>17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128</v>
      </c>
      <c r="AU139" s="243" t="s">
        <v>85</v>
      </c>
      <c r="AV139" s="13" t="s">
        <v>85</v>
      </c>
      <c r="AW139" s="13" t="s">
        <v>31</v>
      </c>
      <c r="AX139" s="13" t="s">
        <v>83</v>
      </c>
      <c r="AY139" s="243" t="s">
        <v>125</v>
      </c>
    </row>
    <row r="140" s="2" customFormat="1" ht="21.75" customHeight="1">
      <c r="A140" s="39"/>
      <c r="B140" s="40"/>
      <c r="C140" s="204" t="s">
        <v>132</v>
      </c>
      <c r="D140" s="204" t="s">
        <v>120</v>
      </c>
      <c r="E140" s="205" t="s">
        <v>145</v>
      </c>
      <c r="F140" s="206" t="s">
        <v>146</v>
      </c>
      <c r="G140" s="207" t="s">
        <v>140</v>
      </c>
      <c r="H140" s="208">
        <v>17</v>
      </c>
      <c r="I140" s="209"/>
      <c r="J140" s="210">
        <f>ROUND(I140*H140,2)</f>
        <v>0</v>
      </c>
      <c r="K140" s="211"/>
      <c r="L140" s="45"/>
      <c r="M140" s="212" t="s">
        <v>1</v>
      </c>
      <c r="N140" s="213" t="s">
        <v>40</v>
      </c>
      <c r="O140" s="92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124</v>
      </c>
      <c r="AT140" s="216" t="s">
        <v>120</v>
      </c>
      <c r="AU140" s="216" t="s">
        <v>85</v>
      </c>
      <c r="AY140" s="18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124</v>
      </c>
      <c r="BM140" s="216" t="s">
        <v>147</v>
      </c>
    </row>
    <row r="141" s="2" customFormat="1">
      <c r="A141" s="39"/>
      <c r="B141" s="40"/>
      <c r="C141" s="41"/>
      <c r="D141" s="218" t="s">
        <v>127</v>
      </c>
      <c r="E141" s="41"/>
      <c r="F141" s="219" t="s">
        <v>148</v>
      </c>
      <c r="G141" s="41"/>
      <c r="H141" s="41"/>
      <c r="I141" s="220"/>
      <c r="J141" s="41"/>
      <c r="K141" s="41"/>
      <c r="L141" s="45"/>
      <c r="M141" s="221"/>
      <c r="N141" s="222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127</v>
      </c>
      <c r="AU141" s="18" t="s">
        <v>85</v>
      </c>
    </row>
    <row r="142" s="13" customFormat="1">
      <c r="A142" s="13"/>
      <c r="B142" s="233"/>
      <c r="C142" s="234"/>
      <c r="D142" s="218" t="s">
        <v>128</v>
      </c>
      <c r="E142" s="235" t="s">
        <v>1</v>
      </c>
      <c r="F142" s="236" t="s">
        <v>144</v>
      </c>
      <c r="G142" s="234"/>
      <c r="H142" s="237">
        <v>17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128</v>
      </c>
      <c r="AU142" s="243" t="s">
        <v>85</v>
      </c>
      <c r="AV142" s="13" t="s">
        <v>85</v>
      </c>
      <c r="AW142" s="13" t="s">
        <v>31</v>
      </c>
      <c r="AX142" s="13" t="s">
        <v>83</v>
      </c>
      <c r="AY142" s="243" t="s">
        <v>125</v>
      </c>
    </row>
    <row r="143" s="2" customFormat="1" ht="21.75" customHeight="1">
      <c r="A143" s="39"/>
      <c r="B143" s="40"/>
      <c r="C143" s="204" t="s">
        <v>124</v>
      </c>
      <c r="D143" s="204" t="s">
        <v>120</v>
      </c>
      <c r="E143" s="205" t="s">
        <v>149</v>
      </c>
      <c r="F143" s="206" t="s">
        <v>150</v>
      </c>
      <c r="G143" s="207" t="s">
        <v>151</v>
      </c>
      <c r="H143" s="208">
        <v>40</v>
      </c>
      <c r="I143" s="209"/>
      <c r="J143" s="210">
        <f>ROUND(I143*H143,2)</f>
        <v>0</v>
      </c>
      <c r="K143" s="211"/>
      <c r="L143" s="45"/>
      <c r="M143" s="212" t="s">
        <v>1</v>
      </c>
      <c r="N143" s="213" t="s">
        <v>40</v>
      </c>
      <c r="O143" s="92"/>
      <c r="P143" s="214">
        <f>O143*H143</f>
        <v>0</v>
      </c>
      <c r="Q143" s="214">
        <v>3.0000000000000001E-05</v>
      </c>
      <c r="R143" s="214">
        <f>Q143*H143</f>
        <v>0.0012000000000000001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124</v>
      </c>
      <c r="AT143" s="216" t="s">
        <v>120</v>
      </c>
      <c r="AU143" s="216" t="s">
        <v>85</v>
      </c>
      <c r="AY143" s="18" t="s">
        <v>125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83</v>
      </c>
      <c r="BK143" s="217">
        <f>ROUND(I143*H143,2)</f>
        <v>0</v>
      </c>
      <c r="BL143" s="18" t="s">
        <v>124</v>
      </c>
      <c r="BM143" s="216" t="s">
        <v>152</v>
      </c>
    </row>
    <row r="144" s="2" customFormat="1">
      <c r="A144" s="39"/>
      <c r="B144" s="40"/>
      <c r="C144" s="41"/>
      <c r="D144" s="218" t="s">
        <v>127</v>
      </c>
      <c r="E144" s="41"/>
      <c r="F144" s="219" t="s">
        <v>153</v>
      </c>
      <c r="G144" s="41"/>
      <c r="H144" s="41"/>
      <c r="I144" s="220"/>
      <c r="J144" s="41"/>
      <c r="K144" s="41"/>
      <c r="L144" s="45"/>
      <c r="M144" s="221"/>
      <c r="N144" s="222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127</v>
      </c>
      <c r="AU144" s="18" t="s">
        <v>85</v>
      </c>
    </row>
    <row r="145" s="12" customFormat="1">
      <c r="A145" s="12"/>
      <c r="B145" s="223"/>
      <c r="C145" s="224"/>
      <c r="D145" s="218" t="s">
        <v>128</v>
      </c>
      <c r="E145" s="225" t="s">
        <v>1</v>
      </c>
      <c r="F145" s="226" t="s">
        <v>129</v>
      </c>
      <c r="G145" s="224"/>
      <c r="H145" s="225" t="s">
        <v>1</v>
      </c>
      <c r="I145" s="227"/>
      <c r="J145" s="224"/>
      <c r="K145" s="224"/>
      <c r="L145" s="228"/>
      <c r="M145" s="229"/>
      <c r="N145" s="230"/>
      <c r="O145" s="230"/>
      <c r="P145" s="230"/>
      <c r="Q145" s="230"/>
      <c r="R145" s="230"/>
      <c r="S145" s="230"/>
      <c r="T145" s="23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2" t="s">
        <v>128</v>
      </c>
      <c r="AU145" s="232" t="s">
        <v>85</v>
      </c>
      <c r="AV145" s="12" t="s">
        <v>83</v>
      </c>
      <c r="AW145" s="12" t="s">
        <v>31</v>
      </c>
      <c r="AX145" s="12" t="s">
        <v>75</v>
      </c>
      <c r="AY145" s="232" t="s">
        <v>125</v>
      </c>
    </row>
    <row r="146" s="12" customFormat="1">
      <c r="A146" s="12"/>
      <c r="B146" s="223"/>
      <c r="C146" s="224"/>
      <c r="D146" s="218" t="s">
        <v>128</v>
      </c>
      <c r="E146" s="225" t="s">
        <v>1</v>
      </c>
      <c r="F146" s="226" t="s">
        <v>154</v>
      </c>
      <c r="G146" s="224"/>
      <c r="H146" s="225" t="s">
        <v>1</v>
      </c>
      <c r="I146" s="227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2" t="s">
        <v>128</v>
      </c>
      <c r="AU146" s="232" t="s">
        <v>85</v>
      </c>
      <c r="AV146" s="12" t="s">
        <v>83</v>
      </c>
      <c r="AW146" s="12" t="s">
        <v>31</v>
      </c>
      <c r="AX146" s="12" t="s">
        <v>75</v>
      </c>
      <c r="AY146" s="232" t="s">
        <v>125</v>
      </c>
    </row>
    <row r="147" s="13" customFormat="1">
      <c r="A147" s="13"/>
      <c r="B147" s="233"/>
      <c r="C147" s="234"/>
      <c r="D147" s="218" t="s">
        <v>128</v>
      </c>
      <c r="E147" s="235" t="s">
        <v>1</v>
      </c>
      <c r="F147" s="236" t="s">
        <v>155</v>
      </c>
      <c r="G147" s="234"/>
      <c r="H147" s="237">
        <v>40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128</v>
      </c>
      <c r="AU147" s="243" t="s">
        <v>85</v>
      </c>
      <c r="AV147" s="13" t="s">
        <v>85</v>
      </c>
      <c r="AW147" s="13" t="s">
        <v>31</v>
      </c>
      <c r="AX147" s="13" t="s">
        <v>75</v>
      </c>
      <c r="AY147" s="243" t="s">
        <v>125</v>
      </c>
    </row>
    <row r="148" s="16" customFormat="1">
      <c r="A148" s="16"/>
      <c r="B148" s="271"/>
      <c r="C148" s="272"/>
      <c r="D148" s="218" t="s">
        <v>128</v>
      </c>
      <c r="E148" s="273" t="s">
        <v>1</v>
      </c>
      <c r="F148" s="274" t="s">
        <v>156</v>
      </c>
      <c r="G148" s="272"/>
      <c r="H148" s="275">
        <v>40</v>
      </c>
      <c r="I148" s="276"/>
      <c r="J148" s="272"/>
      <c r="K148" s="272"/>
      <c r="L148" s="277"/>
      <c r="M148" s="278"/>
      <c r="N148" s="279"/>
      <c r="O148" s="279"/>
      <c r="P148" s="279"/>
      <c r="Q148" s="279"/>
      <c r="R148" s="279"/>
      <c r="S148" s="279"/>
      <c r="T148" s="280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81" t="s">
        <v>128</v>
      </c>
      <c r="AU148" s="281" t="s">
        <v>85</v>
      </c>
      <c r="AV148" s="16" t="s">
        <v>124</v>
      </c>
      <c r="AW148" s="16" t="s">
        <v>31</v>
      </c>
      <c r="AX148" s="16" t="s">
        <v>83</v>
      </c>
      <c r="AY148" s="281" t="s">
        <v>125</v>
      </c>
    </row>
    <row r="149" s="2" customFormat="1" ht="21.75" customHeight="1">
      <c r="A149" s="39"/>
      <c r="B149" s="40"/>
      <c r="C149" s="204" t="s">
        <v>157</v>
      </c>
      <c r="D149" s="204" t="s">
        <v>120</v>
      </c>
      <c r="E149" s="205" t="s">
        <v>158</v>
      </c>
      <c r="F149" s="206" t="s">
        <v>159</v>
      </c>
      <c r="G149" s="207" t="s">
        <v>160</v>
      </c>
      <c r="H149" s="208">
        <v>8</v>
      </c>
      <c r="I149" s="209"/>
      <c r="J149" s="210">
        <f>ROUND(I149*H149,2)</f>
        <v>0</v>
      </c>
      <c r="K149" s="211"/>
      <c r="L149" s="45"/>
      <c r="M149" s="212" t="s">
        <v>1</v>
      </c>
      <c r="N149" s="213" t="s">
        <v>40</v>
      </c>
      <c r="O149" s="92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124</v>
      </c>
      <c r="AT149" s="216" t="s">
        <v>120</v>
      </c>
      <c r="AU149" s="216" t="s">
        <v>85</v>
      </c>
      <c r="AY149" s="18" t="s">
        <v>125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124</v>
      </c>
      <c r="BM149" s="216" t="s">
        <v>161</v>
      </c>
    </row>
    <row r="150" s="2" customFormat="1">
      <c r="A150" s="39"/>
      <c r="B150" s="40"/>
      <c r="C150" s="41"/>
      <c r="D150" s="218" t="s">
        <v>127</v>
      </c>
      <c r="E150" s="41"/>
      <c r="F150" s="219" t="s">
        <v>162</v>
      </c>
      <c r="G150" s="41"/>
      <c r="H150" s="41"/>
      <c r="I150" s="220"/>
      <c r="J150" s="41"/>
      <c r="K150" s="41"/>
      <c r="L150" s="45"/>
      <c r="M150" s="221"/>
      <c r="N150" s="222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85</v>
      </c>
    </row>
    <row r="151" s="13" customFormat="1">
      <c r="A151" s="13"/>
      <c r="B151" s="233"/>
      <c r="C151" s="234"/>
      <c r="D151" s="218" t="s">
        <v>128</v>
      </c>
      <c r="E151" s="235" t="s">
        <v>1</v>
      </c>
      <c r="F151" s="236" t="s">
        <v>163</v>
      </c>
      <c r="G151" s="234"/>
      <c r="H151" s="237">
        <v>8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128</v>
      </c>
      <c r="AU151" s="243" t="s">
        <v>85</v>
      </c>
      <c r="AV151" s="13" t="s">
        <v>85</v>
      </c>
      <c r="AW151" s="13" t="s">
        <v>31</v>
      </c>
      <c r="AX151" s="13" t="s">
        <v>83</v>
      </c>
      <c r="AY151" s="243" t="s">
        <v>125</v>
      </c>
    </row>
    <row r="152" s="2" customFormat="1" ht="33" customHeight="1">
      <c r="A152" s="39"/>
      <c r="B152" s="40"/>
      <c r="C152" s="204" t="s">
        <v>164</v>
      </c>
      <c r="D152" s="204" t="s">
        <v>120</v>
      </c>
      <c r="E152" s="205" t="s">
        <v>165</v>
      </c>
      <c r="F152" s="206" t="s">
        <v>166</v>
      </c>
      <c r="G152" s="207" t="s">
        <v>167</v>
      </c>
      <c r="H152" s="208">
        <v>17.100000000000001</v>
      </c>
      <c r="I152" s="209"/>
      <c r="J152" s="210">
        <f>ROUND(I152*H152,2)</f>
        <v>0</v>
      </c>
      <c r="K152" s="211"/>
      <c r="L152" s="45"/>
      <c r="M152" s="212" t="s">
        <v>1</v>
      </c>
      <c r="N152" s="213" t="s">
        <v>40</v>
      </c>
      <c r="O152" s="92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124</v>
      </c>
      <c r="AT152" s="216" t="s">
        <v>120</v>
      </c>
      <c r="AU152" s="216" t="s">
        <v>85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124</v>
      </c>
      <c r="BM152" s="216" t="s">
        <v>168</v>
      </c>
    </row>
    <row r="153" s="2" customFormat="1">
      <c r="A153" s="39"/>
      <c r="B153" s="40"/>
      <c r="C153" s="41"/>
      <c r="D153" s="218" t="s">
        <v>127</v>
      </c>
      <c r="E153" s="41"/>
      <c r="F153" s="219" t="s">
        <v>169</v>
      </c>
      <c r="G153" s="41"/>
      <c r="H153" s="41"/>
      <c r="I153" s="220"/>
      <c r="J153" s="41"/>
      <c r="K153" s="41"/>
      <c r="L153" s="45"/>
      <c r="M153" s="221"/>
      <c r="N153" s="222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127</v>
      </c>
      <c r="AU153" s="18" t="s">
        <v>85</v>
      </c>
    </row>
    <row r="154" s="12" customFormat="1">
      <c r="A154" s="12"/>
      <c r="B154" s="223"/>
      <c r="C154" s="224"/>
      <c r="D154" s="218" t="s">
        <v>128</v>
      </c>
      <c r="E154" s="225" t="s">
        <v>1</v>
      </c>
      <c r="F154" s="226" t="s">
        <v>129</v>
      </c>
      <c r="G154" s="224"/>
      <c r="H154" s="225" t="s">
        <v>1</v>
      </c>
      <c r="I154" s="227"/>
      <c r="J154" s="224"/>
      <c r="K154" s="224"/>
      <c r="L154" s="228"/>
      <c r="M154" s="229"/>
      <c r="N154" s="230"/>
      <c r="O154" s="230"/>
      <c r="P154" s="230"/>
      <c r="Q154" s="230"/>
      <c r="R154" s="230"/>
      <c r="S154" s="230"/>
      <c r="T154" s="23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2" t="s">
        <v>128</v>
      </c>
      <c r="AU154" s="232" t="s">
        <v>85</v>
      </c>
      <c r="AV154" s="12" t="s">
        <v>83</v>
      </c>
      <c r="AW154" s="12" t="s">
        <v>31</v>
      </c>
      <c r="AX154" s="12" t="s">
        <v>75</v>
      </c>
      <c r="AY154" s="232" t="s">
        <v>125</v>
      </c>
    </row>
    <row r="155" s="13" customFormat="1">
      <c r="A155" s="13"/>
      <c r="B155" s="233"/>
      <c r="C155" s="234"/>
      <c r="D155" s="218" t="s">
        <v>128</v>
      </c>
      <c r="E155" s="235" t="s">
        <v>1</v>
      </c>
      <c r="F155" s="236" t="s">
        <v>170</v>
      </c>
      <c r="G155" s="234"/>
      <c r="H155" s="237">
        <v>34.200000000000003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128</v>
      </c>
      <c r="AU155" s="243" t="s">
        <v>85</v>
      </c>
      <c r="AV155" s="13" t="s">
        <v>85</v>
      </c>
      <c r="AW155" s="13" t="s">
        <v>31</v>
      </c>
      <c r="AX155" s="13" t="s">
        <v>75</v>
      </c>
      <c r="AY155" s="243" t="s">
        <v>125</v>
      </c>
    </row>
    <row r="156" s="14" customFormat="1">
      <c r="A156" s="14"/>
      <c r="B156" s="244"/>
      <c r="C156" s="245"/>
      <c r="D156" s="218" t="s">
        <v>128</v>
      </c>
      <c r="E156" s="246" t="s">
        <v>1</v>
      </c>
      <c r="F156" s="247" t="s">
        <v>131</v>
      </c>
      <c r="G156" s="245"/>
      <c r="H156" s="248">
        <v>34.200000000000003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128</v>
      </c>
      <c r="AU156" s="254" t="s">
        <v>85</v>
      </c>
      <c r="AV156" s="14" t="s">
        <v>132</v>
      </c>
      <c r="AW156" s="14" t="s">
        <v>31</v>
      </c>
      <c r="AX156" s="14" t="s">
        <v>75</v>
      </c>
      <c r="AY156" s="254" t="s">
        <v>125</v>
      </c>
    </row>
    <row r="157" s="12" customFormat="1">
      <c r="A157" s="12"/>
      <c r="B157" s="223"/>
      <c r="C157" s="224"/>
      <c r="D157" s="218" t="s">
        <v>128</v>
      </c>
      <c r="E157" s="225" t="s">
        <v>1</v>
      </c>
      <c r="F157" s="226" t="s">
        <v>171</v>
      </c>
      <c r="G157" s="224"/>
      <c r="H157" s="225" t="s">
        <v>1</v>
      </c>
      <c r="I157" s="227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2" t="s">
        <v>128</v>
      </c>
      <c r="AU157" s="232" t="s">
        <v>85</v>
      </c>
      <c r="AV157" s="12" t="s">
        <v>83</v>
      </c>
      <c r="AW157" s="12" t="s">
        <v>31</v>
      </c>
      <c r="AX157" s="12" t="s">
        <v>75</v>
      </c>
      <c r="AY157" s="232" t="s">
        <v>125</v>
      </c>
    </row>
    <row r="158" s="13" customFormat="1">
      <c r="A158" s="13"/>
      <c r="B158" s="233"/>
      <c r="C158" s="234"/>
      <c r="D158" s="218" t="s">
        <v>128</v>
      </c>
      <c r="E158" s="235" t="s">
        <v>1</v>
      </c>
      <c r="F158" s="236" t="s">
        <v>172</v>
      </c>
      <c r="G158" s="234"/>
      <c r="H158" s="237">
        <v>17.100000000000001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128</v>
      </c>
      <c r="AU158" s="243" t="s">
        <v>85</v>
      </c>
      <c r="AV158" s="13" t="s">
        <v>85</v>
      </c>
      <c r="AW158" s="13" t="s">
        <v>31</v>
      </c>
      <c r="AX158" s="13" t="s">
        <v>83</v>
      </c>
      <c r="AY158" s="243" t="s">
        <v>125</v>
      </c>
    </row>
    <row r="159" s="2" customFormat="1" ht="33" customHeight="1">
      <c r="A159" s="39"/>
      <c r="B159" s="40"/>
      <c r="C159" s="204" t="s">
        <v>173</v>
      </c>
      <c r="D159" s="204" t="s">
        <v>120</v>
      </c>
      <c r="E159" s="205" t="s">
        <v>174</v>
      </c>
      <c r="F159" s="206" t="s">
        <v>175</v>
      </c>
      <c r="G159" s="207" t="s">
        <v>167</v>
      </c>
      <c r="H159" s="208">
        <v>17.100000000000001</v>
      </c>
      <c r="I159" s="209"/>
      <c r="J159" s="210">
        <f>ROUND(I159*H159,2)</f>
        <v>0</v>
      </c>
      <c r="K159" s="211"/>
      <c r="L159" s="45"/>
      <c r="M159" s="212" t="s">
        <v>1</v>
      </c>
      <c r="N159" s="213" t="s">
        <v>40</v>
      </c>
      <c r="O159" s="92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124</v>
      </c>
      <c r="AT159" s="216" t="s">
        <v>120</v>
      </c>
      <c r="AU159" s="216" t="s">
        <v>85</v>
      </c>
      <c r="AY159" s="18" t="s">
        <v>125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124</v>
      </c>
      <c r="BM159" s="216" t="s">
        <v>176</v>
      </c>
    </row>
    <row r="160" s="2" customFormat="1">
      <c r="A160" s="39"/>
      <c r="B160" s="40"/>
      <c r="C160" s="41"/>
      <c r="D160" s="218" t="s">
        <v>127</v>
      </c>
      <c r="E160" s="41"/>
      <c r="F160" s="219" t="s">
        <v>177</v>
      </c>
      <c r="G160" s="41"/>
      <c r="H160" s="41"/>
      <c r="I160" s="220"/>
      <c r="J160" s="41"/>
      <c r="K160" s="41"/>
      <c r="L160" s="45"/>
      <c r="M160" s="221"/>
      <c r="N160" s="222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127</v>
      </c>
      <c r="AU160" s="18" t="s">
        <v>85</v>
      </c>
    </row>
    <row r="161" s="12" customFormat="1">
      <c r="A161" s="12"/>
      <c r="B161" s="223"/>
      <c r="C161" s="224"/>
      <c r="D161" s="218" t="s">
        <v>128</v>
      </c>
      <c r="E161" s="225" t="s">
        <v>1</v>
      </c>
      <c r="F161" s="226" t="s">
        <v>129</v>
      </c>
      <c r="G161" s="224"/>
      <c r="H161" s="225" t="s">
        <v>1</v>
      </c>
      <c r="I161" s="227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2" t="s">
        <v>128</v>
      </c>
      <c r="AU161" s="232" t="s">
        <v>85</v>
      </c>
      <c r="AV161" s="12" t="s">
        <v>83</v>
      </c>
      <c r="AW161" s="12" t="s">
        <v>31</v>
      </c>
      <c r="AX161" s="12" t="s">
        <v>75</v>
      </c>
      <c r="AY161" s="232" t="s">
        <v>125</v>
      </c>
    </row>
    <row r="162" s="13" customFormat="1">
      <c r="A162" s="13"/>
      <c r="B162" s="233"/>
      <c r="C162" s="234"/>
      <c r="D162" s="218" t="s">
        <v>128</v>
      </c>
      <c r="E162" s="235" t="s">
        <v>1</v>
      </c>
      <c r="F162" s="236" t="s">
        <v>170</v>
      </c>
      <c r="G162" s="234"/>
      <c r="H162" s="237">
        <v>34.200000000000003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128</v>
      </c>
      <c r="AU162" s="243" t="s">
        <v>85</v>
      </c>
      <c r="AV162" s="13" t="s">
        <v>85</v>
      </c>
      <c r="AW162" s="13" t="s">
        <v>31</v>
      </c>
      <c r="AX162" s="13" t="s">
        <v>75</v>
      </c>
      <c r="AY162" s="243" t="s">
        <v>125</v>
      </c>
    </row>
    <row r="163" s="14" customFormat="1">
      <c r="A163" s="14"/>
      <c r="B163" s="244"/>
      <c r="C163" s="245"/>
      <c r="D163" s="218" t="s">
        <v>128</v>
      </c>
      <c r="E163" s="246" t="s">
        <v>1</v>
      </c>
      <c r="F163" s="247" t="s">
        <v>131</v>
      </c>
      <c r="G163" s="245"/>
      <c r="H163" s="248">
        <v>34.200000000000003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128</v>
      </c>
      <c r="AU163" s="254" t="s">
        <v>85</v>
      </c>
      <c r="AV163" s="14" t="s">
        <v>132</v>
      </c>
      <c r="AW163" s="14" t="s">
        <v>31</v>
      </c>
      <c r="AX163" s="14" t="s">
        <v>75</v>
      </c>
      <c r="AY163" s="254" t="s">
        <v>125</v>
      </c>
    </row>
    <row r="164" s="12" customFormat="1">
      <c r="A164" s="12"/>
      <c r="B164" s="223"/>
      <c r="C164" s="224"/>
      <c r="D164" s="218" t="s">
        <v>128</v>
      </c>
      <c r="E164" s="225" t="s">
        <v>1</v>
      </c>
      <c r="F164" s="226" t="s">
        <v>178</v>
      </c>
      <c r="G164" s="224"/>
      <c r="H164" s="225" t="s">
        <v>1</v>
      </c>
      <c r="I164" s="227"/>
      <c r="J164" s="224"/>
      <c r="K164" s="224"/>
      <c r="L164" s="228"/>
      <c r="M164" s="229"/>
      <c r="N164" s="230"/>
      <c r="O164" s="230"/>
      <c r="P164" s="230"/>
      <c r="Q164" s="230"/>
      <c r="R164" s="230"/>
      <c r="S164" s="230"/>
      <c r="T164" s="23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2" t="s">
        <v>128</v>
      </c>
      <c r="AU164" s="232" t="s">
        <v>85</v>
      </c>
      <c r="AV164" s="12" t="s">
        <v>83</v>
      </c>
      <c r="AW164" s="12" t="s">
        <v>31</v>
      </c>
      <c r="AX164" s="12" t="s">
        <v>75</v>
      </c>
      <c r="AY164" s="232" t="s">
        <v>125</v>
      </c>
    </row>
    <row r="165" s="13" customFormat="1">
      <c r="A165" s="13"/>
      <c r="B165" s="233"/>
      <c r="C165" s="234"/>
      <c r="D165" s="218" t="s">
        <v>128</v>
      </c>
      <c r="E165" s="235" t="s">
        <v>1</v>
      </c>
      <c r="F165" s="236" t="s">
        <v>172</v>
      </c>
      <c r="G165" s="234"/>
      <c r="H165" s="237">
        <v>17.100000000000001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128</v>
      </c>
      <c r="AU165" s="243" t="s">
        <v>85</v>
      </c>
      <c r="AV165" s="13" t="s">
        <v>85</v>
      </c>
      <c r="AW165" s="13" t="s">
        <v>31</v>
      </c>
      <c r="AX165" s="13" t="s">
        <v>83</v>
      </c>
      <c r="AY165" s="243" t="s">
        <v>125</v>
      </c>
    </row>
    <row r="166" s="2" customFormat="1" ht="33" customHeight="1">
      <c r="A166" s="39"/>
      <c r="B166" s="40"/>
      <c r="C166" s="204" t="s">
        <v>179</v>
      </c>
      <c r="D166" s="204" t="s">
        <v>120</v>
      </c>
      <c r="E166" s="205" t="s">
        <v>180</v>
      </c>
      <c r="F166" s="206" t="s">
        <v>181</v>
      </c>
      <c r="G166" s="207" t="s">
        <v>167</v>
      </c>
      <c r="H166" s="208">
        <v>17.100000000000001</v>
      </c>
      <c r="I166" s="209"/>
      <c r="J166" s="210">
        <f>ROUND(I166*H166,2)</f>
        <v>0</v>
      </c>
      <c r="K166" s="211"/>
      <c r="L166" s="45"/>
      <c r="M166" s="212" t="s">
        <v>1</v>
      </c>
      <c r="N166" s="213" t="s">
        <v>40</v>
      </c>
      <c r="O166" s="92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124</v>
      </c>
      <c r="AT166" s="216" t="s">
        <v>120</v>
      </c>
      <c r="AU166" s="216" t="s">
        <v>85</v>
      </c>
      <c r="AY166" s="18" t="s">
        <v>125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124</v>
      </c>
      <c r="BM166" s="216" t="s">
        <v>182</v>
      </c>
    </row>
    <row r="167" s="2" customFormat="1">
      <c r="A167" s="39"/>
      <c r="B167" s="40"/>
      <c r="C167" s="41"/>
      <c r="D167" s="218" t="s">
        <v>127</v>
      </c>
      <c r="E167" s="41"/>
      <c r="F167" s="219" t="s">
        <v>183</v>
      </c>
      <c r="G167" s="41"/>
      <c r="H167" s="41"/>
      <c r="I167" s="220"/>
      <c r="J167" s="41"/>
      <c r="K167" s="41"/>
      <c r="L167" s="45"/>
      <c r="M167" s="221"/>
      <c r="N167" s="222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127</v>
      </c>
      <c r="AU167" s="18" t="s">
        <v>85</v>
      </c>
    </row>
    <row r="168" s="12" customFormat="1">
      <c r="A168" s="12"/>
      <c r="B168" s="223"/>
      <c r="C168" s="224"/>
      <c r="D168" s="218" t="s">
        <v>128</v>
      </c>
      <c r="E168" s="225" t="s">
        <v>1</v>
      </c>
      <c r="F168" s="226" t="s">
        <v>129</v>
      </c>
      <c r="G168" s="224"/>
      <c r="H168" s="225" t="s">
        <v>1</v>
      </c>
      <c r="I168" s="227"/>
      <c r="J168" s="224"/>
      <c r="K168" s="224"/>
      <c r="L168" s="228"/>
      <c r="M168" s="229"/>
      <c r="N168" s="230"/>
      <c r="O168" s="230"/>
      <c r="P168" s="230"/>
      <c r="Q168" s="230"/>
      <c r="R168" s="230"/>
      <c r="S168" s="230"/>
      <c r="T168" s="23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2" t="s">
        <v>128</v>
      </c>
      <c r="AU168" s="232" t="s">
        <v>85</v>
      </c>
      <c r="AV168" s="12" t="s">
        <v>83</v>
      </c>
      <c r="AW168" s="12" t="s">
        <v>31</v>
      </c>
      <c r="AX168" s="12" t="s">
        <v>75</v>
      </c>
      <c r="AY168" s="232" t="s">
        <v>125</v>
      </c>
    </row>
    <row r="169" s="12" customFormat="1">
      <c r="A169" s="12"/>
      <c r="B169" s="223"/>
      <c r="C169" s="224"/>
      <c r="D169" s="218" t="s">
        <v>128</v>
      </c>
      <c r="E169" s="225" t="s">
        <v>1</v>
      </c>
      <c r="F169" s="226" t="s">
        <v>184</v>
      </c>
      <c r="G169" s="224"/>
      <c r="H169" s="225" t="s">
        <v>1</v>
      </c>
      <c r="I169" s="227"/>
      <c r="J169" s="224"/>
      <c r="K169" s="224"/>
      <c r="L169" s="228"/>
      <c r="M169" s="229"/>
      <c r="N169" s="230"/>
      <c r="O169" s="230"/>
      <c r="P169" s="230"/>
      <c r="Q169" s="230"/>
      <c r="R169" s="230"/>
      <c r="S169" s="230"/>
      <c r="T169" s="23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2" t="s">
        <v>128</v>
      </c>
      <c r="AU169" s="232" t="s">
        <v>85</v>
      </c>
      <c r="AV169" s="12" t="s">
        <v>83</v>
      </c>
      <c r="AW169" s="12" t="s">
        <v>31</v>
      </c>
      <c r="AX169" s="12" t="s">
        <v>75</v>
      </c>
      <c r="AY169" s="232" t="s">
        <v>125</v>
      </c>
    </row>
    <row r="170" s="13" customFormat="1">
      <c r="A170" s="13"/>
      <c r="B170" s="233"/>
      <c r="C170" s="234"/>
      <c r="D170" s="218" t="s">
        <v>128</v>
      </c>
      <c r="E170" s="235" t="s">
        <v>1</v>
      </c>
      <c r="F170" s="236" t="s">
        <v>185</v>
      </c>
      <c r="G170" s="234"/>
      <c r="H170" s="237">
        <v>17.100000000000001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128</v>
      </c>
      <c r="AU170" s="243" t="s">
        <v>85</v>
      </c>
      <c r="AV170" s="13" t="s">
        <v>85</v>
      </c>
      <c r="AW170" s="13" t="s">
        <v>31</v>
      </c>
      <c r="AX170" s="13" t="s">
        <v>83</v>
      </c>
      <c r="AY170" s="243" t="s">
        <v>125</v>
      </c>
    </row>
    <row r="171" s="2" customFormat="1" ht="33" customHeight="1">
      <c r="A171" s="39"/>
      <c r="B171" s="40"/>
      <c r="C171" s="204" t="s">
        <v>186</v>
      </c>
      <c r="D171" s="204" t="s">
        <v>120</v>
      </c>
      <c r="E171" s="205" t="s">
        <v>187</v>
      </c>
      <c r="F171" s="206" t="s">
        <v>188</v>
      </c>
      <c r="G171" s="207" t="s">
        <v>167</v>
      </c>
      <c r="H171" s="208">
        <v>17.100000000000001</v>
      </c>
      <c r="I171" s="209"/>
      <c r="J171" s="210">
        <f>ROUND(I171*H171,2)</f>
        <v>0</v>
      </c>
      <c r="K171" s="211"/>
      <c r="L171" s="45"/>
      <c r="M171" s="212" t="s">
        <v>1</v>
      </c>
      <c r="N171" s="213" t="s">
        <v>40</v>
      </c>
      <c r="O171" s="92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124</v>
      </c>
      <c r="AT171" s="216" t="s">
        <v>120</v>
      </c>
      <c r="AU171" s="216" t="s">
        <v>85</v>
      </c>
      <c r="AY171" s="18" t="s">
        <v>125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83</v>
      </c>
      <c r="BK171" s="217">
        <f>ROUND(I171*H171,2)</f>
        <v>0</v>
      </c>
      <c r="BL171" s="18" t="s">
        <v>124</v>
      </c>
      <c r="BM171" s="216" t="s">
        <v>189</v>
      </c>
    </row>
    <row r="172" s="2" customFormat="1">
      <c r="A172" s="39"/>
      <c r="B172" s="40"/>
      <c r="C172" s="41"/>
      <c r="D172" s="218" t="s">
        <v>127</v>
      </c>
      <c r="E172" s="41"/>
      <c r="F172" s="219" t="s">
        <v>190</v>
      </c>
      <c r="G172" s="41"/>
      <c r="H172" s="41"/>
      <c r="I172" s="220"/>
      <c r="J172" s="41"/>
      <c r="K172" s="41"/>
      <c r="L172" s="45"/>
      <c r="M172" s="221"/>
      <c r="N172" s="222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127</v>
      </c>
      <c r="AU172" s="18" t="s">
        <v>85</v>
      </c>
    </row>
    <row r="173" s="12" customFormat="1">
      <c r="A173" s="12"/>
      <c r="B173" s="223"/>
      <c r="C173" s="224"/>
      <c r="D173" s="218" t="s">
        <v>128</v>
      </c>
      <c r="E173" s="225" t="s">
        <v>1</v>
      </c>
      <c r="F173" s="226" t="s">
        <v>129</v>
      </c>
      <c r="G173" s="224"/>
      <c r="H173" s="225" t="s">
        <v>1</v>
      </c>
      <c r="I173" s="227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2" t="s">
        <v>128</v>
      </c>
      <c r="AU173" s="232" t="s">
        <v>85</v>
      </c>
      <c r="AV173" s="12" t="s">
        <v>83</v>
      </c>
      <c r="AW173" s="12" t="s">
        <v>31</v>
      </c>
      <c r="AX173" s="12" t="s">
        <v>75</v>
      </c>
      <c r="AY173" s="232" t="s">
        <v>125</v>
      </c>
    </row>
    <row r="174" s="12" customFormat="1">
      <c r="A174" s="12"/>
      <c r="B174" s="223"/>
      <c r="C174" s="224"/>
      <c r="D174" s="218" t="s">
        <v>128</v>
      </c>
      <c r="E174" s="225" t="s">
        <v>1</v>
      </c>
      <c r="F174" s="226" t="s">
        <v>191</v>
      </c>
      <c r="G174" s="224"/>
      <c r="H174" s="225" t="s">
        <v>1</v>
      </c>
      <c r="I174" s="227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2" t="s">
        <v>128</v>
      </c>
      <c r="AU174" s="232" t="s">
        <v>85</v>
      </c>
      <c r="AV174" s="12" t="s">
        <v>83</v>
      </c>
      <c r="AW174" s="12" t="s">
        <v>31</v>
      </c>
      <c r="AX174" s="12" t="s">
        <v>75</v>
      </c>
      <c r="AY174" s="232" t="s">
        <v>125</v>
      </c>
    </row>
    <row r="175" s="13" customFormat="1">
      <c r="A175" s="13"/>
      <c r="B175" s="233"/>
      <c r="C175" s="234"/>
      <c r="D175" s="218" t="s">
        <v>128</v>
      </c>
      <c r="E175" s="235" t="s">
        <v>1</v>
      </c>
      <c r="F175" s="236" t="s">
        <v>185</v>
      </c>
      <c r="G175" s="234"/>
      <c r="H175" s="237">
        <v>17.100000000000001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128</v>
      </c>
      <c r="AU175" s="243" t="s">
        <v>85</v>
      </c>
      <c r="AV175" s="13" t="s">
        <v>85</v>
      </c>
      <c r="AW175" s="13" t="s">
        <v>31</v>
      </c>
      <c r="AX175" s="13" t="s">
        <v>83</v>
      </c>
      <c r="AY175" s="243" t="s">
        <v>125</v>
      </c>
    </row>
    <row r="176" s="2" customFormat="1" ht="16.5" customHeight="1">
      <c r="A176" s="39"/>
      <c r="B176" s="40"/>
      <c r="C176" s="204" t="s">
        <v>192</v>
      </c>
      <c r="D176" s="204" t="s">
        <v>120</v>
      </c>
      <c r="E176" s="205" t="s">
        <v>193</v>
      </c>
      <c r="F176" s="206" t="s">
        <v>194</v>
      </c>
      <c r="G176" s="207" t="s">
        <v>167</v>
      </c>
      <c r="H176" s="208">
        <v>34.200000000000003</v>
      </c>
      <c r="I176" s="209"/>
      <c r="J176" s="210">
        <f>ROUND(I176*H176,2)</f>
        <v>0</v>
      </c>
      <c r="K176" s="211"/>
      <c r="L176" s="45"/>
      <c r="M176" s="212" t="s">
        <v>1</v>
      </c>
      <c r="N176" s="213" t="s">
        <v>40</v>
      </c>
      <c r="O176" s="92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124</v>
      </c>
      <c r="AT176" s="216" t="s">
        <v>120</v>
      </c>
      <c r="AU176" s="216" t="s">
        <v>85</v>
      </c>
      <c r="AY176" s="18" t="s">
        <v>125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124</v>
      </c>
      <c r="BM176" s="216" t="s">
        <v>195</v>
      </c>
    </row>
    <row r="177" s="2" customFormat="1">
      <c r="A177" s="39"/>
      <c r="B177" s="40"/>
      <c r="C177" s="41"/>
      <c r="D177" s="218" t="s">
        <v>127</v>
      </c>
      <c r="E177" s="41"/>
      <c r="F177" s="219" t="s">
        <v>196</v>
      </c>
      <c r="G177" s="41"/>
      <c r="H177" s="41"/>
      <c r="I177" s="220"/>
      <c r="J177" s="41"/>
      <c r="K177" s="41"/>
      <c r="L177" s="45"/>
      <c r="M177" s="221"/>
      <c r="N177" s="222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127</v>
      </c>
      <c r="AU177" s="18" t="s">
        <v>85</v>
      </c>
    </row>
    <row r="178" s="12" customFormat="1">
      <c r="A178" s="12"/>
      <c r="B178" s="223"/>
      <c r="C178" s="224"/>
      <c r="D178" s="218" t="s">
        <v>128</v>
      </c>
      <c r="E178" s="225" t="s">
        <v>1</v>
      </c>
      <c r="F178" s="226" t="s">
        <v>129</v>
      </c>
      <c r="G178" s="224"/>
      <c r="H178" s="225" t="s">
        <v>1</v>
      </c>
      <c r="I178" s="227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2" t="s">
        <v>128</v>
      </c>
      <c r="AU178" s="232" t="s">
        <v>85</v>
      </c>
      <c r="AV178" s="12" t="s">
        <v>83</v>
      </c>
      <c r="AW178" s="12" t="s">
        <v>31</v>
      </c>
      <c r="AX178" s="12" t="s">
        <v>75</v>
      </c>
      <c r="AY178" s="232" t="s">
        <v>125</v>
      </c>
    </row>
    <row r="179" s="12" customFormat="1">
      <c r="A179" s="12"/>
      <c r="B179" s="223"/>
      <c r="C179" s="224"/>
      <c r="D179" s="218" t="s">
        <v>128</v>
      </c>
      <c r="E179" s="225" t="s">
        <v>1</v>
      </c>
      <c r="F179" s="226" t="s">
        <v>197</v>
      </c>
      <c r="G179" s="224"/>
      <c r="H179" s="225" t="s">
        <v>1</v>
      </c>
      <c r="I179" s="227"/>
      <c r="J179" s="224"/>
      <c r="K179" s="224"/>
      <c r="L179" s="228"/>
      <c r="M179" s="229"/>
      <c r="N179" s="230"/>
      <c r="O179" s="230"/>
      <c r="P179" s="230"/>
      <c r="Q179" s="230"/>
      <c r="R179" s="230"/>
      <c r="S179" s="230"/>
      <c r="T179" s="23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2" t="s">
        <v>128</v>
      </c>
      <c r="AU179" s="232" t="s">
        <v>85</v>
      </c>
      <c r="AV179" s="12" t="s">
        <v>83</v>
      </c>
      <c r="AW179" s="12" t="s">
        <v>31</v>
      </c>
      <c r="AX179" s="12" t="s">
        <v>75</v>
      </c>
      <c r="AY179" s="232" t="s">
        <v>125</v>
      </c>
    </row>
    <row r="180" s="13" customFormat="1">
      <c r="A180" s="13"/>
      <c r="B180" s="233"/>
      <c r="C180" s="234"/>
      <c r="D180" s="218" t="s">
        <v>128</v>
      </c>
      <c r="E180" s="235" t="s">
        <v>1</v>
      </c>
      <c r="F180" s="236" t="s">
        <v>198</v>
      </c>
      <c r="G180" s="234"/>
      <c r="H180" s="237">
        <v>34.200000000000003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128</v>
      </c>
      <c r="AU180" s="243" t="s">
        <v>85</v>
      </c>
      <c r="AV180" s="13" t="s">
        <v>85</v>
      </c>
      <c r="AW180" s="13" t="s">
        <v>31</v>
      </c>
      <c r="AX180" s="13" t="s">
        <v>83</v>
      </c>
      <c r="AY180" s="243" t="s">
        <v>125</v>
      </c>
    </row>
    <row r="181" s="2" customFormat="1" ht="21.75" customHeight="1">
      <c r="A181" s="39"/>
      <c r="B181" s="40"/>
      <c r="C181" s="204" t="s">
        <v>199</v>
      </c>
      <c r="D181" s="204" t="s">
        <v>120</v>
      </c>
      <c r="E181" s="205" t="s">
        <v>200</v>
      </c>
      <c r="F181" s="206" t="s">
        <v>201</v>
      </c>
      <c r="G181" s="207" t="s">
        <v>202</v>
      </c>
      <c r="H181" s="208">
        <v>3</v>
      </c>
      <c r="I181" s="209"/>
      <c r="J181" s="210">
        <f>ROUND(I181*H181,2)</f>
        <v>0</v>
      </c>
      <c r="K181" s="211"/>
      <c r="L181" s="45"/>
      <c r="M181" s="212" t="s">
        <v>1</v>
      </c>
      <c r="N181" s="213" t="s">
        <v>40</v>
      </c>
      <c r="O181" s="92"/>
      <c r="P181" s="214">
        <f>O181*H181</f>
        <v>0</v>
      </c>
      <c r="Q181" s="214">
        <v>0.021350000000000001</v>
      </c>
      <c r="R181" s="214">
        <f>Q181*H181</f>
        <v>0.064049999999999996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124</v>
      </c>
      <c r="AT181" s="216" t="s">
        <v>120</v>
      </c>
      <c r="AU181" s="216" t="s">
        <v>85</v>
      </c>
      <c r="AY181" s="18" t="s">
        <v>125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124</v>
      </c>
      <c r="BM181" s="216" t="s">
        <v>203</v>
      </c>
    </row>
    <row r="182" s="2" customFormat="1">
      <c r="A182" s="39"/>
      <c r="B182" s="40"/>
      <c r="C182" s="41"/>
      <c r="D182" s="218" t="s">
        <v>127</v>
      </c>
      <c r="E182" s="41"/>
      <c r="F182" s="219" t="s">
        <v>204</v>
      </c>
      <c r="G182" s="41"/>
      <c r="H182" s="41"/>
      <c r="I182" s="220"/>
      <c r="J182" s="41"/>
      <c r="K182" s="41"/>
      <c r="L182" s="45"/>
      <c r="M182" s="221"/>
      <c r="N182" s="222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127</v>
      </c>
      <c r="AU182" s="18" t="s">
        <v>85</v>
      </c>
    </row>
    <row r="183" s="12" customFormat="1">
      <c r="A183" s="12"/>
      <c r="B183" s="223"/>
      <c r="C183" s="224"/>
      <c r="D183" s="218" t="s">
        <v>128</v>
      </c>
      <c r="E183" s="225" t="s">
        <v>1</v>
      </c>
      <c r="F183" s="226" t="s">
        <v>129</v>
      </c>
      <c r="G183" s="224"/>
      <c r="H183" s="225" t="s">
        <v>1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2" t="s">
        <v>128</v>
      </c>
      <c r="AU183" s="232" t="s">
        <v>85</v>
      </c>
      <c r="AV183" s="12" t="s">
        <v>83</v>
      </c>
      <c r="AW183" s="12" t="s">
        <v>31</v>
      </c>
      <c r="AX183" s="12" t="s">
        <v>75</v>
      </c>
      <c r="AY183" s="232" t="s">
        <v>125</v>
      </c>
    </row>
    <row r="184" s="12" customFormat="1">
      <c r="A184" s="12"/>
      <c r="B184" s="223"/>
      <c r="C184" s="224"/>
      <c r="D184" s="218" t="s">
        <v>128</v>
      </c>
      <c r="E184" s="225" t="s">
        <v>1</v>
      </c>
      <c r="F184" s="226" t="s">
        <v>205</v>
      </c>
      <c r="G184" s="224"/>
      <c r="H184" s="225" t="s">
        <v>1</v>
      </c>
      <c r="I184" s="227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2" t="s">
        <v>128</v>
      </c>
      <c r="AU184" s="232" t="s">
        <v>85</v>
      </c>
      <c r="AV184" s="12" t="s">
        <v>83</v>
      </c>
      <c r="AW184" s="12" t="s">
        <v>31</v>
      </c>
      <c r="AX184" s="12" t="s">
        <v>75</v>
      </c>
      <c r="AY184" s="232" t="s">
        <v>125</v>
      </c>
    </row>
    <row r="185" s="13" customFormat="1">
      <c r="A185" s="13"/>
      <c r="B185" s="233"/>
      <c r="C185" s="234"/>
      <c r="D185" s="218" t="s">
        <v>128</v>
      </c>
      <c r="E185" s="235" t="s">
        <v>1</v>
      </c>
      <c r="F185" s="236" t="s">
        <v>132</v>
      </c>
      <c r="G185" s="234"/>
      <c r="H185" s="237">
        <v>3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128</v>
      </c>
      <c r="AU185" s="243" t="s">
        <v>85</v>
      </c>
      <c r="AV185" s="13" t="s">
        <v>85</v>
      </c>
      <c r="AW185" s="13" t="s">
        <v>31</v>
      </c>
      <c r="AX185" s="13" t="s">
        <v>83</v>
      </c>
      <c r="AY185" s="243" t="s">
        <v>125</v>
      </c>
    </row>
    <row r="186" s="15" customFormat="1" ht="22.8" customHeight="1">
      <c r="A186" s="15"/>
      <c r="B186" s="255"/>
      <c r="C186" s="256"/>
      <c r="D186" s="257" t="s">
        <v>74</v>
      </c>
      <c r="E186" s="269" t="s">
        <v>132</v>
      </c>
      <c r="F186" s="269" t="s">
        <v>206</v>
      </c>
      <c r="G186" s="256"/>
      <c r="H186" s="256"/>
      <c r="I186" s="259"/>
      <c r="J186" s="270">
        <f>BK186</f>
        <v>0</v>
      </c>
      <c r="K186" s="256"/>
      <c r="L186" s="261"/>
      <c r="M186" s="262"/>
      <c r="N186" s="263"/>
      <c r="O186" s="263"/>
      <c r="P186" s="264">
        <f>SUM(P187:P193)</f>
        <v>0</v>
      </c>
      <c r="Q186" s="263"/>
      <c r="R186" s="264">
        <f>SUM(R187:R193)</f>
        <v>2.7533159999999999</v>
      </c>
      <c r="S186" s="263"/>
      <c r="T186" s="265">
        <f>SUM(T187:T193)</f>
        <v>0</v>
      </c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R186" s="266" t="s">
        <v>83</v>
      </c>
      <c r="AT186" s="267" t="s">
        <v>74</v>
      </c>
      <c r="AU186" s="267" t="s">
        <v>83</v>
      </c>
      <c r="AY186" s="266" t="s">
        <v>125</v>
      </c>
      <c r="BK186" s="268">
        <f>SUM(BK187:BK193)</f>
        <v>0</v>
      </c>
    </row>
    <row r="187" s="2" customFormat="1" ht="33" customHeight="1">
      <c r="A187" s="39"/>
      <c r="B187" s="40"/>
      <c r="C187" s="204" t="s">
        <v>207</v>
      </c>
      <c r="D187" s="204" t="s">
        <v>120</v>
      </c>
      <c r="E187" s="205" t="s">
        <v>208</v>
      </c>
      <c r="F187" s="206" t="s">
        <v>209</v>
      </c>
      <c r="G187" s="207" t="s">
        <v>167</v>
      </c>
      <c r="H187" s="208">
        <v>0.90000000000000002</v>
      </c>
      <c r="I187" s="209"/>
      <c r="J187" s="210">
        <f>ROUND(I187*H187,2)</f>
        <v>0</v>
      </c>
      <c r="K187" s="211"/>
      <c r="L187" s="45"/>
      <c r="M187" s="212" t="s">
        <v>1</v>
      </c>
      <c r="N187" s="213" t="s">
        <v>40</v>
      </c>
      <c r="O187" s="92"/>
      <c r="P187" s="214">
        <f>O187*H187</f>
        <v>0</v>
      </c>
      <c r="Q187" s="214">
        <v>3.05924</v>
      </c>
      <c r="R187" s="214">
        <f>Q187*H187</f>
        <v>2.7533159999999999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124</v>
      </c>
      <c r="AT187" s="216" t="s">
        <v>120</v>
      </c>
      <c r="AU187" s="216" t="s">
        <v>85</v>
      </c>
      <c r="AY187" s="18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124</v>
      </c>
      <c r="BM187" s="216" t="s">
        <v>210</v>
      </c>
    </row>
    <row r="188" s="2" customFormat="1">
      <c r="A188" s="39"/>
      <c r="B188" s="40"/>
      <c r="C188" s="41"/>
      <c r="D188" s="218" t="s">
        <v>127</v>
      </c>
      <c r="E188" s="41"/>
      <c r="F188" s="219" t="s">
        <v>211</v>
      </c>
      <c r="G188" s="41"/>
      <c r="H188" s="41"/>
      <c r="I188" s="220"/>
      <c r="J188" s="41"/>
      <c r="K188" s="41"/>
      <c r="L188" s="45"/>
      <c r="M188" s="221"/>
      <c r="N188" s="222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127</v>
      </c>
      <c r="AU188" s="18" t="s">
        <v>85</v>
      </c>
    </row>
    <row r="189" s="12" customFormat="1">
      <c r="A189" s="12"/>
      <c r="B189" s="223"/>
      <c r="C189" s="224"/>
      <c r="D189" s="218" t="s">
        <v>128</v>
      </c>
      <c r="E189" s="225" t="s">
        <v>1</v>
      </c>
      <c r="F189" s="226" t="s">
        <v>129</v>
      </c>
      <c r="G189" s="224"/>
      <c r="H189" s="225" t="s">
        <v>1</v>
      </c>
      <c r="I189" s="227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2" t="s">
        <v>128</v>
      </c>
      <c r="AU189" s="232" t="s">
        <v>85</v>
      </c>
      <c r="AV189" s="12" t="s">
        <v>83</v>
      </c>
      <c r="AW189" s="12" t="s">
        <v>31</v>
      </c>
      <c r="AX189" s="12" t="s">
        <v>75</v>
      </c>
      <c r="AY189" s="232" t="s">
        <v>125</v>
      </c>
    </row>
    <row r="190" s="12" customFormat="1">
      <c r="A190" s="12"/>
      <c r="B190" s="223"/>
      <c r="C190" s="224"/>
      <c r="D190" s="218" t="s">
        <v>128</v>
      </c>
      <c r="E190" s="225" t="s">
        <v>1</v>
      </c>
      <c r="F190" s="226" t="s">
        <v>212</v>
      </c>
      <c r="G190" s="224"/>
      <c r="H190" s="225" t="s">
        <v>1</v>
      </c>
      <c r="I190" s="227"/>
      <c r="J190" s="224"/>
      <c r="K190" s="224"/>
      <c r="L190" s="228"/>
      <c r="M190" s="229"/>
      <c r="N190" s="230"/>
      <c r="O190" s="230"/>
      <c r="P190" s="230"/>
      <c r="Q190" s="230"/>
      <c r="R190" s="230"/>
      <c r="S190" s="230"/>
      <c r="T190" s="23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2" t="s">
        <v>128</v>
      </c>
      <c r="AU190" s="232" t="s">
        <v>85</v>
      </c>
      <c r="AV190" s="12" t="s">
        <v>83</v>
      </c>
      <c r="AW190" s="12" t="s">
        <v>31</v>
      </c>
      <c r="AX190" s="12" t="s">
        <v>75</v>
      </c>
      <c r="AY190" s="232" t="s">
        <v>125</v>
      </c>
    </row>
    <row r="191" s="13" customFormat="1">
      <c r="A191" s="13"/>
      <c r="B191" s="233"/>
      <c r="C191" s="234"/>
      <c r="D191" s="218" t="s">
        <v>128</v>
      </c>
      <c r="E191" s="235" t="s">
        <v>1</v>
      </c>
      <c r="F191" s="236" t="s">
        <v>213</v>
      </c>
      <c r="G191" s="234"/>
      <c r="H191" s="237">
        <v>0.375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128</v>
      </c>
      <c r="AU191" s="243" t="s">
        <v>85</v>
      </c>
      <c r="AV191" s="13" t="s">
        <v>85</v>
      </c>
      <c r="AW191" s="13" t="s">
        <v>31</v>
      </c>
      <c r="AX191" s="13" t="s">
        <v>75</v>
      </c>
      <c r="AY191" s="243" t="s">
        <v>125</v>
      </c>
    </row>
    <row r="192" s="13" customFormat="1">
      <c r="A192" s="13"/>
      <c r="B192" s="233"/>
      <c r="C192" s="234"/>
      <c r="D192" s="218" t="s">
        <v>128</v>
      </c>
      <c r="E192" s="235" t="s">
        <v>1</v>
      </c>
      <c r="F192" s="236" t="s">
        <v>214</v>
      </c>
      <c r="G192" s="234"/>
      <c r="H192" s="237">
        <v>0.52500000000000002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128</v>
      </c>
      <c r="AU192" s="243" t="s">
        <v>85</v>
      </c>
      <c r="AV192" s="13" t="s">
        <v>85</v>
      </c>
      <c r="AW192" s="13" t="s">
        <v>31</v>
      </c>
      <c r="AX192" s="13" t="s">
        <v>75</v>
      </c>
      <c r="AY192" s="243" t="s">
        <v>125</v>
      </c>
    </row>
    <row r="193" s="16" customFormat="1">
      <c r="A193" s="16"/>
      <c r="B193" s="271"/>
      <c r="C193" s="272"/>
      <c r="D193" s="218" t="s">
        <v>128</v>
      </c>
      <c r="E193" s="273" t="s">
        <v>1</v>
      </c>
      <c r="F193" s="274" t="s">
        <v>156</v>
      </c>
      <c r="G193" s="272"/>
      <c r="H193" s="275">
        <v>0.90000000000000002</v>
      </c>
      <c r="I193" s="276"/>
      <c r="J193" s="272"/>
      <c r="K193" s="272"/>
      <c r="L193" s="277"/>
      <c r="M193" s="278"/>
      <c r="N193" s="279"/>
      <c r="O193" s="279"/>
      <c r="P193" s="279"/>
      <c r="Q193" s="279"/>
      <c r="R193" s="279"/>
      <c r="S193" s="279"/>
      <c r="T193" s="280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1" t="s">
        <v>128</v>
      </c>
      <c r="AU193" s="281" t="s">
        <v>85</v>
      </c>
      <c r="AV193" s="16" t="s">
        <v>124</v>
      </c>
      <c r="AW193" s="16" t="s">
        <v>31</v>
      </c>
      <c r="AX193" s="16" t="s">
        <v>83</v>
      </c>
      <c r="AY193" s="281" t="s">
        <v>125</v>
      </c>
    </row>
    <row r="194" s="15" customFormat="1" ht="22.8" customHeight="1">
      <c r="A194" s="15"/>
      <c r="B194" s="255"/>
      <c r="C194" s="256"/>
      <c r="D194" s="257" t="s">
        <v>74</v>
      </c>
      <c r="E194" s="269" t="s">
        <v>124</v>
      </c>
      <c r="F194" s="269" t="s">
        <v>215</v>
      </c>
      <c r="G194" s="256"/>
      <c r="H194" s="256"/>
      <c r="I194" s="259"/>
      <c r="J194" s="270">
        <f>BK194</f>
        <v>0</v>
      </c>
      <c r="K194" s="256"/>
      <c r="L194" s="261"/>
      <c r="M194" s="262"/>
      <c r="N194" s="263"/>
      <c r="O194" s="263"/>
      <c r="P194" s="264">
        <f>SUM(P195:P202)</f>
        <v>0</v>
      </c>
      <c r="Q194" s="263"/>
      <c r="R194" s="264">
        <f>SUM(R195:R202)</f>
        <v>171.16286400000001</v>
      </c>
      <c r="S194" s="263"/>
      <c r="T194" s="265">
        <f>SUM(T195:T202)</f>
        <v>0</v>
      </c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R194" s="266" t="s">
        <v>83</v>
      </c>
      <c r="AT194" s="267" t="s">
        <v>74</v>
      </c>
      <c r="AU194" s="267" t="s">
        <v>83</v>
      </c>
      <c r="AY194" s="266" t="s">
        <v>125</v>
      </c>
      <c r="BK194" s="268">
        <f>SUM(BK195:BK202)</f>
        <v>0</v>
      </c>
    </row>
    <row r="195" s="2" customFormat="1" ht="33" customHeight="1">
      <c r="A195" s="39"/>
      <c r="B195" s="40"/>
      <c r="C195" s="204" t="s">
        <v>216</v>
      </c>
      <c r="D195" s="204" t="s">
        <v>120</v>
      </c>
      <c r="E195" s="205" t="s">
        <v>217</v>
      </c>
      <c r="F195" s="206" t="s">
        <v>218</v>
      </c>
      <c r="G195" s="207" t="s">
        <v>167</v>
      </c>
      <c r="H195" s="208">
        <v>91.200000000000003</v>
      </c>
      <c r="I195" s="209"/>
      <c r="J195" s="210">
        <f>ROUND(I195*H195,2)</f>
        <v>0</v>
      </c>
      <c r="K195" s="211"/>
      <c r="L195" s="45"/>
      <c r="M195" s="212" t="s">
        <v>1</v>
      </c>
      <c r="N195" s="213" t="s">
        <v>40</v>
      </c>
      <c r="O195" s="92"/>
      <c r="P195" s="214">
        <f>O195*H195</f>
        <v>0</v>
      </c>
      <c r="Q195" s="214">
        <v>1.8480000000000001</v>
      </c>
      <c r="R195" s="214">
        <f>Q195*H195</f>
        <v>168.53760000000003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124</v>
      </c>
      <c r="AT195" s="216" t="s">
        <v>120</v>
      </c>
      <c r="AU195" s="216" t="s">
        <v>85</v>
      </c>
      <c r="AY195" s="18" t="s">
        <v>125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83</v>
      </c>
      <c r="BK195" s="217">
        <f>ROUND(I195*H195,2)</f>
        <v>0</v>
      </c>
      <c r="BL195" s="18" t="s">
        <v>124</v>
      </c>
      <c r="BM195" s="216" t="s">
        <v>219</v>
      </c>
    </row>
    <row r="196" s="2" customFormat="1">
      <c r="A196" s="39"/>
      <c r="B196" s="40"/>
      <c r="C196" s="41"/>
      <c r="D196" s="218" t="s">
        <v>127</v>
      </c>
      <c r="E196" s="41"/>
      <c r="F196" s="219" t="s">
        <v>220</v>
      </c>
      <c r="G196" s="41"/>
      <c r="H196" s="41"/>
      <c r="I196" s="220"/>
      <c r="J196" s="41"/>
      <c r="K196" s="41"/>
      <c r="L196" s="45"/>
      <c r="M196" s="221"/>
      <c r="N196" s="222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127</v>
      </c>
      <c r="AU196" s="18" t="s">
        <v>85</v>
      </c>
    </row>
    <row r="197" s="12" customFormat="1">
      <c r="A197" s="12"/>
      <c r="B197" s="223"/>
      <c r="C197" s="224"/>
      <c r="D197" s="218" t="s">
        <v>128</v>
      </c>
      <c r="E197" s="225" t="s">
        <v>1</v>
      </c>
      <c r="F197" s="226" t="s">
        <v>129</v>
      </c>
      <c r="G197" s="224"/>
      <c r="H197" s="225" t="s">
        <v>1</v>
      </c>
      <c r="I197" s="227"/>
      <c r="J197" s="224"/>
      <c r="K197" s="224"/>
      <c r="L197" s="228"/>
      <c r="M197" s="229"/>
      <c r="N197" s="230"/>
      <c r="O197" s="230"/>
      <c r="P197" s="230"/>
      <c r="Q197" s="230"/>
      <c r="R197" s="230"/>
      <c r="S197" s="230"/>
      <c r="T197" s="23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2" t="s">
        <v>128</v>
      </c>
      <c r="AU197" s="232" t="s">
        <v>85</v>
      </c>
      <c r="AV197" s="12" t="s">
        <v>83</v>
      </c>
      <c r="AW197" s="12" t="s">
        <v>31</v>
      </c>
      <c r="AX197" s="12" t="s">
        <v>75</v>
      </c>
      <c r="AY197" s="232" t="s">
        <v>125</v>
      </c>
    </row>
    <row r="198" s="13" customFormat="1">
      <c r="A198" s="13"/>
      <c r="B198" s="233"/>
      <c r="C198" s="234"/>
      <c r="D198" s="218" t="s">
        <v>128</v>
      </c>
      <c r="E198" s="235" t="s">
        <v>1</v>
      </c>
      <c r="F198" s="236" t="s">
        <v>221</v>
      </c>
      <c r="G198" s="234"/>
      <c r="H198" s="237">
        <v>91.200000000000003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128</v>
      </c>
      <c r="AU198" s="243" t="s">
        <v>85</v>
      </c>
      <c r="AV198" s="13" t="s">
        <v>85</v>
      </c>
      <c r="AW198" s="13" t="s">
        <v>31</v>
      </c>
      <c r="AX198" s="13" t="s">
        <v>83</v>
      </c>
      <c r="AY198" s="243" t="s">
        <v>125</v>
      </c>
    </row>
    <row r="199" s="2" customFormat="1" ht="33" customHeight="1">
      <c r="A199" s="39"/>
      <c r="B199" s="40"/>
      <c r="C199" s="204" t="s">
        <v>222</v>
      </c>
      <c r="D199" s="204" t="s">
        <v>120</v>
      </c>
      <c r="E199" s="205" t="s">
        <v>223</v>
      </c>
      <c r="F199" s="206" t="s">
        <v>224</v>
      </c>
      <c r="G199" s="207" t="s">
        <v>140</v>
      </c>
      <c r="H199" s="208">
        <v>2.7000000000000002</v>
      </c>
      <c r="I199" s="209"/>
      <c r="J199" s="210">
        <f>ROUND(I199*H199,2)</f>
        <v>0</v>
      </c>
      <c r="K199" s="211"/>
      <c r="L199" s="45"/>
      <c r="M199" s="212" t="s">
        <v>1</v>
      </c>
      <c r="N199" s="213" t="s">
        <v>40</v>
      </c>
      <c r="O199" s="92"/>
      <c r="P199" s="214">
        <f>O199*H199</f>
        <v>0</v>
      </c>
      <c r="Q199" s="214">
        <v>0.97231999999999996</v>
      </c>
      <c r="R199" s="214">
        <f>Q199*H199</f>
        <v>2.625264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124</v>
      </c>
      <c r="AT199" s="216" t="s">
        <v>120</v>
      </c>
      <c r="AU199" s="216" t="s">
        <v>85</v>
      </c>
      <c r="AY199" s="18" t="s">
        <v>125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124</v>
      </c>
      <c r="BM199" s="216" t="s">
        <v>225</v>
      </c>
    </row>
    <row r="200" s="2" customFormat="1">
      <c r="A200" s="39"/>
      <c r="B200" s="40"/>
      <c r="C200" s="41"/>
      <c r="D200" s="218" t="s">
        <v>127</v>
      </c>
      <c r="E200" s="41"/>
      <c r="F200" s="219" t="s">
        <v>226</v>
      </c>
      <c r="G200" s="41"/>
      <c r="H200" s="41"/>
      <c r="I200" s="220"/>
      <c r="J200" s="41"/>
      <c r="K200" s="41"/>
      <c r="L200" s="45"/>
      <c r="M200" s="221"/>
      <c r="N200" s="222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127</v>
      </c>
      <c r="AU200" s="18" t="s">
        <v>85</v>
      </c>
    </row>
    <row r="201" s="12" customFormat="1">
      <c r="A201" s="12"/>
      <c r="B201" s="223"/>
      <c r="C201" s="224"/>
      <c r="D201" s="218" t="s">
        <v>128</v>
      </c>
      <c r="E201" s="225" t="s">
        <v>1</v>
      </c>
      <c r="F201" s="226" t="s">
        <v>129</v>
      </c>
      <c r="G201" s="224"/>
      <c r="H201" s="225" t="s">
        <v>1</v>
      </c>
      <c r="I201" s="227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2" t="s">
        <v>128</v>
      </c>
      <c r="AU201" s="232" t="s">
        <v>85</v>
      </c>
      <c r="AV201" s="12" t="s">
        <v>83</v>
      </c>
      <c r="AW201" s="12" t="s">
        <v>31</v>
      </c>
      <c r="AX201" s="12" t="s">
        <v>75</v>
      </c>
      <c r="AY201" s="232" t="s">
        <v>125</v>
      </c>
    </row>
    <row r="202" s="13" customFormat="1">
      <c r="A202" s="13"/>
      <c r="B202" s="233"/>
      <c r="C202" s="234"/>
      <c r="D202" s="218" t="s">
        <v>128</v>
      </c>
      <c r="E202" s="235" t="s">
        <v>1</v>
      </c>
      <c r="F202" s="236" t="s">
        <v>227</v>
      </c>
      <c r="G202" s="234"/>
      <c r="H202" s="237">
        <v>2.7000000000000002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128</v>
      </c>
      <c r="AU202" s="243" t="s">
        <v>85</v>
      </c>
      <c r="AV202" s="13" t="s">
        <v>85</v>
      </c>
      <c r="AW202" s="13" t="s">
        <v>31</v>
      </c>
      <c r="AX202" s="13" t="s">
        <v>83</v>
      </c>
      <c r="AY202" s="243" t="s">
        <v>125</v>
      </c>
    </row>
    <row r="203" s="15" customFormat="1" ht="22.8" customHeight="1">
      <c r="A203" s="15"/>
      <c r="B203" s="255"/>
      <c r="C203" s="256"/>
      <c r="D203" s="257" t="s">
        <v>74</v>
      </c>
      <c r="E203" s="269" t="s">
        <v>164</v>
      </c>
      <c r="F203" s="269" t="s">
        <v>228</v>
      </c>
      <c r="G203" s="256"/>
      <c r="H203" s="256"/>
      <c r="I203" s="259"/>
      <c r="J203" s="270">
        <f>BK203</f>
        <v>0</v>
      </c>
      <c r="K203" s="256"/>
      <c r="L203" s="261"/>
      <c r="M203" s="262"/>
      <c r="N203" s="263"/>
      <c r="O203" s="263"/>
      <c r="P203" s="264">
        <f>SUM(P204:P223)</f>
        <v>0</v>
      </c>
      <c r="Q203" s="263"/>
      <c r="R203" s="264">
        <f>SUM(R204:R223)</f>
        <v>14.950456500000001</v>
      </c>
      <c r="S203" s="263"/>
      <c r="T203" s="265">
        <f>SUM(T204:T223)</f>
        <v>0</v>
      </c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R203" s="266" t="s">
        <v>83</v>
      </c>
      <c r="AT203" s="267" t="s">
        <v>74</v>
      </c>
      <c r="AU203" s="267" t="s">
        <v>83</v>
      </c>
      <c r="AY203" s="266" t="s">
        <v>125</v>
      </c>
      <c r="BK203" s="268">
        <f>SUM(BK204:BK223)</f>
        <v>0</v>
      </c>
    </row>
    <row r="204" s="2" customFormat="1" ht="21.75" customHeight="1">
      <c r="A204" s="39"/>
      <c r="B204" s="40"/>
      <c r="C204" s="204" t="s">
        <v>8</v>
      </c>
      <c r="D204" s="204" t="s">
        <v>120</v>
      </c>
      <c r="E204" s="205" t="s">
        <v>229</v>
      </c>
      <c r="F204" s="206" t="s">
        <v>230</v>
      </c>
      <c r="G204" s="207" t="s">
        <v>140</v>
      </c>
      <c r="H204" s="208">
        <v>4.4000000000000004</v>
      </c>
      <c r="I204" s="209"/>
      <c r="J204" s="210">
        <f>ROUND(I204*H204,2)</f>
        <v>0</v>
      </c>
      <c r="K204" s="211"/>
      <c r="L204" s="45"/>
      <c r="M204" s="212" t="s">
        <v>1</v>
      </c>
      <c r="N204" s="213" t="s">
        <v>40</v>
      </c>
      <c r="O204" s="92"/>
      <c r="P204" s="214">
        <f>O204*H204</f>
        <v>0</v>
      </c>
      <c r="Q204" s="214">
        <v>0.09153</v>
      </c>
      <c r="R204" s="214">
        <f>Q204*H204</f>
        <v>0.40273200000000003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124</v>
      </c>
      <c r="AT204" s="216" t="s">
        <v>120</v>
      </c>
      <c r="AU204" s="216" t="s">
        <v>85</v>
      </c>
      <c r="AY204" s="18" t="s">
        <v>125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83</v>
      </c>
      <c r="BK204" s="217">
        <f>ROUND(I204*H204,2)</f>
        <v>0</v>
      </c>
      <c r="BL204" s="18" t="s">
        <v>124</v>
      </c>
      <c r="BM204" s="216" t="s">
        <v>231</v>
      </c>
    </row>
    <row r="205" s="2" customFormat="1">
      <c r="A205" s="39"/>
      <c r="B205" s="40"/>
      <c r="C205" s="41"/>
      <c r="D205" s="218" t="s">
        <v>127</v>
      </c>
      <c r="E205" s="41"/>
      <c r="F205" s="219" t="s">
        <v>232</v>
      </c>
      <c r="G205" s="41"/>
      <c r="H205" s="41"/>
      <c r="I205" s="220"/>
      <c r="J205" s="41"/>
      <c r="K205" s="41"/>
      <c r="L205" s="45"/>
      <c r="M205" s="221"/>
      <c r="N205" s="222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127</v>
      </c>
      <c r="AU205" s="18" t="s">
        <v>85</v>
      </c>
    </row>
    <row r="206" s="12" customFormat="1">
      <c r="A206" s="12"/>
      <c r="B206" s="223"/>
      <c r="C206" s="224"/>
      <c r="D206" s="218" t="s">
        <v>128</v>
      </c>
      <c r="E206" s="225" t="s">
        <v>1</v>
      </c>
      <c r="F206" s="226" t="s">
        <v>129</v>
      </c>
      <c r="G206" s="224"/>
      <c r="H206" s="225" t="s">
        <v>1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2" t="s">
        <v>128</v>
      </c>
      <c r="AU206" s="232" t="s">
        <v>85</v>
      </c>
      <c r="AV206" s="12" t="s">
        <v>83</v>
      </c>
      <c r="AW206" s="12" t="s">
        <v>31</v>
      </c>
      <c r="AX206" s="12" t="s">
        <v>75</v>
      </c>
      <c r="AY206" s="232" t="s">
        <v>125</v>
      </c>
    </row>
    <row r="207" s="12" customFormat="1">
      <c r="A207" s="12"/>
      <c r="B207" s="223"/>
      <c r="C207" s="224"/>
      <c r="D207" s="218" t="s">
        <v>128</v>
      </c>
      <c r="E207" s="225" t="s">
        <v>1</v>
      </c>
      <c r="F207" s="226" t="s">
        <v>233</v>
      </c>
      <c r="G207" s="224"/>
      <c r="H207" s="225" t="s">
        <v>1</v>
      </c>
      <c r="I207" s="227"/>
      <c r="J207" s="224"/>
      <c r="K207" s="224"/>
      <c r="L207" s="228"/>
      <c r="M207" s="229"/>
      <c r="N207" s="230"/>
      <c r="O207" s="230"/>
      <c r="P207" s="230"/>
      <c r="Q207" s="230"/>
      <c r="R207" s="230"/>
      <c r="S207" s="230"/>
      <c r="T207" s="23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2" t="s">
        <v>128</v>
      </c>
      <c r="AU207" s="232" t="s">
        <v>85</v>
      </c>
      <c r="AV207" s="12" t="s">
        <v>83</v>
      </c>
      <c r="AW207" s="12" t="s">
        <v>31</v>
      </c>
      <c r="AX207" s="12" t="s">
        <v>75</v>
      </c>
      <c r="AY207" s="232" t="s">
        <v>125</v>
      </c>
    </row>
    <row r="208" s="13" customFormat="1">
      <c r="A208" s="13"/>
      <c r="B208" s="233"/>
      <c r="C208" s="234"/>
      <c r="D208" s="218" t="s">
        <v>128</v>
      </c>
      <c r="E208" s="235" t="s">
        <v>1</v>
      </c>
      <c r="F208" s="236" t="s">
        <v>234</v>
      </c>
      <c r="G208" s="234"/>
      <c r="H208" s="237">
        <v>2.2000000000000002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128</v>
      </c>
      <c r="AU208" s="243" t="s">
        <v>85</v>
      </c>
      <c r="AV208" s="13" t="s">
        <v>85</v>
      </c>
      <c r="AW208" s="13" t="s">
        <v>31</v>
      </c>
      <c r="AX208" s="13" t="s">
        <v>75</v>
      </c>
      <c r="AY208" s="243" t="s">
        <v>125</v>
      </c>
    </row>
    <row r="209" s="13" customFormat="1">
      <c r="A209" s="13"/>
      <c r="B209" s="233"/>
      <c r="C209" s="234"/>
      <c r="D209" s="218" t="s">
        <v>128</v>
      </c>
      <c r="E209" s="235" t="s">
        <v>1</v>
      </c>
      <c r="F209" s="236" t="s">
        <v>235</v>
      </c>
      <c r="G209" s="234"/>
      <c r="H209" s="237">
        <v>2.2000000000000002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128</v>
      </c>
      <c r="AU209" s="243" t="s">
        <v>85</v>
      </c>
      <c r="AV209" s="13" t="s">
        <v>85</v>
      </c>
      <c r="AW209" s="13" t="s">
        <v>31</v>
      </c>
      <c r="AX209" s="13" t="s">
        <v>75</v>
      </c>
      <c r="AY209" s="243" t="s">
        <v>125</v>
      </c>
    </row>
    <row r="210" s="16" customFormat="1">
      <c r="A210" s="16"/>
      <c r="B210" s="271"/>
      <c r="C210" s="272"/>
      <c r="D210" s="218" t="s">
        <v>128</v>
      </c>
      <c r="E210" s="273" t="s">
        <v>1</v>
      </c>
      <c r="F210" s="274" t="s">
        <v>156</v>
      </c>
      <c r="G210" s="272"/>
      <c r="H210" s="275">
        <v>4.4000000000000004</v>
      </c>
      <c r="I210" s="276"/>
      <c r="J210" s="272"/>
      <c r="K210" s="272"/>
      <c r="L210" s="277"/>
      <c r="M210" s="278"/>
      <c r="N210" s="279"/>
      <c r="O210" s="279"/>
      <c r="P210" s="279"/>
      <c r="Q210" s="279"/>
      <c r="R210" s="279"/>
      <c r="S210" s="279"/>
      <c r="T210" s="280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1" t="s">
        <v>128</v>
      </c>
      <c r="AU210" s="281" t="s">
        <v>85</v>
      </c>
      <c r="AV210" s="16" t="s">
        <v>124</v>
      </c>
      <c r="AW210" s="16" t="s">
        <v>31</v>
      </c>
      <c r="AX210" s="16" t="s">
        <v>83</v>
      </c>
      <c r="AY210" s="281" t="s">
        <v>125</v>
      </c>
    </row>
    <row r="211" s="2" customFormat="1" ht="33" customHeight="1">
      <c r="A211" s="39"/>
      <c r="B211" s="40"/>
      <c r="C211" s="204" t="s">
        <v>236</v>
      </c>
      <c r="D211" s="204" t="s">
        <v>120</v>
      </c>
      <c r="E211" s="205" t="s">
        <v>237</v>
      </c>
      <c r="F211" s="206" t="s">
        <v>238</v>
      </c>
      <c r="G211" s="207" t="s">
        <v>140</v>
      </c>
      <c r="H211" s="208">
        <v>67.200000000000003</v>
      </c>
      <c r="I211" s="209"/>
      <c r="J211" s="210">
        <f>ROUND(I211*H211,2)</f>
        <v>0</v>
      </c>
      <c r="K211" s="211"/>
      <c r="L211" s="45"/>
      <c r="M211" s="212" t="s">
        <v>1</v>
      </c>
      <c r="N211" s="213" t="s">
        <v>40</v>
      </c>
      <c r="O211" s="92"/>
      <c r="P211" s="214">
        <f>O211*H211</f>
        <v>0</v>
      </c>
      <c r="Q211" s="214">
        <v>0.13075999999999999</v>
      </c>
      <c r="R211" s="214">
        <f>Q211*H211</f>
        <v>8.7870720000000002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124</v>
      </c>
      <c r="AT211" s="216" t="s">
        <v>120</v>
      </c>
      <c r="AU211" s="216" t="s">
        <v>85</v>
      </c>
      <c r="AY211" s="18" t="s">
        <v>125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83</v>
      </c>
      <c r="BK211" s="217">
        <f>ROUND(I211*H211,2)</f>
        <v>0</v>
      </c>
      <c r="BL211" s="18" t="s">
        <v>124</v>
      </c>
      <c r="BM211" s="216" t="s">
        <v>239</v>
      </c>
    </row>
    <row r="212" s="2" customFormat="1">
      <c r="A212" s="39"/>
      <c r="B212" s="40"/>
      <c r="C212" s="41"/>
      <c r="D212" s="218" t="s">
        <v>127</v>
      </c>
      <c r="E212" s="41"/>
      <c r="F212" s="219" t="s">
        <v>240</v>
      </c>
      <c r="G212" s="41"/>
      <c r="H212" s="41"/>
      <c r="I212" s="220"/>
      <c r="J212" s="41"/>
      <c r="K212" s="41"/>
      <c r="L212" s="45"/>
      <c r="M212" s="221"/>
      <c r="N212" s="222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127</v>
      </c>
      <c r="AU212" s="18" t="s">
        <v>85</v>
      </c>
    </row>
    <row r="213" s="12" customFormat="1">
      <c r="A213" s="12"/>
      <c r="B213" s="223"/>
      <c r="C213" s="224"/>
      <c r="D213" s="218" t="s">
        <v>128</v>
      </c>
      <c r="E213" s="225" t="s">
        <v>1</v>
      </c>
      <c r="F213" s="226" t="s">
        <v>129</v>
      </c>
      <c r="G213" s="224"/>
      <c r="H213" s="225" t="s">
        <v>1</v>
      </c>
      <c r="I213" s="227"/>
      <c r="J213" s="224"/>
      <c r="K213" s="224"/>
      <c r="L213" s="228"/>
      <c r="M213" s="229"/>
      <c r="N213" s="230"/>
      <c r="O213" s="230"/>
      <c r="P213" s="230"/>
      <c r="Q213" s="230"/>
      <c r="R213" s="230"/>
      <c r="S213" s="230"/>
      <c r="T213" s="23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2" t="s">
        <v>128</v>
      </c>
      <c r="AU213" s="232" t="s">
        <v>85</v>
      </c>
      <c r="AV213" s="12" t="s">
        <v>83</v>
      </c>
      <c r="AW213" s="12" t="s">
        <v>31</v>
      </c>
      <c r="AX213" s="12" t="s">
        <v>75</v>
      </c>
      <c r="AY213" s="232" t="s">
        <v>125</v>
      </c>
    </row>
    <row r="214" s="12" customFormat="1">
      <c r="A214" s="12"/>
      <c r="B214" s="223"/>
      <c r="C214" s="224"/>
      <c r="D214" s="218" t="s">
        <v>128</v>
      </c>
      <c r="E214" s="225" t="s">
        <v>1</v>
      </c>
      <c r="F214" s="226" t="s">
        <v>241</v>
      </c>
      <c r="G214" s="224"/>
      <c r="H214" s="225" t="s">
        <v>1</v>
      </c>
      <c r="I214" s="227"/>
      <c r="J214" s="224"/>
      <c r="K214" s="224"/>
      <c r="L214" s="228"/>
      <c r="M214" s="229"/>
      <c r="N214" s="230"/>
      <c r="O214" s="230"/>
      <c r="P214" s="230"/>
      <c r="Q214" s="230"/>
      <c r="R214" s="230"/>
      <c r="S214" s="230"/>
      <c r="T214" s="23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2" t="s">
        <v>128</v>
      </c>
      <c r="AU214" s="232" t="s">
        <v>85</v>
      </c>
      <c r="AV214" s="12" t="s">
        <v>83</v>
      </c>
      <c r="AW214" s="12" t="s">
        <v>31</v>
      </c>
      <c r="AX214" s="12" t="s">
        <v>75</v>
      </c>
      <c r="AY214" s="232" t="s">
        <v>125</v>
      </c>
    </row>
    <row r="215" s="13" customFormat="1">
      <c r="A215" s="13"/>
      <c r="B215" s="233"/>
      <c r="C215" s="234"/>
      <c r="D215" s="218" t="s">
        <v>128</v>
      </c>
      <c r="E215" s="235" t="s">
        <v>1</v>
      </c>
      <c r="F215" s="236" t="s">
        <v>242</v>
      </c>
      <c r="G215" s="234"/>
      <c r="H215" s="237">
        <v>67.200000000000003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128</v>
      </c>
      <c r="AU215" s="243" t="s">
        <v>85</v>
      </c>
      <c r="AV215" s="13" t="s">
        <v>85</v>
      </c>
      <c r="AW215" s="13" t="s">
        <v>31</v>
      </c>
      <c r="AX215" s="13" t="s">
        <v>75</v>
      </c>
      <c r="AY215" s="243" t="s">
        <v>125</v>
      </c>
    </row>
    <row r="216" s="16" customFormat="1">
      <c r="A216" s="16"/>
      <c r="B216" s="271"/>
      <c r="C216" s="272"/>
      <c r="D216" s="218" t="s">
        <v>128</v>
      </c>
      <c r="E216" s="273" t="s">
        <v>1</v>
      </c>
      <c r="F216" s="274" t="s">
        <v>156</v>
      </c>
      <c r="G216" s="272"/>
      <c r="H216" s="275">
        <v>67.200000000000003</v>
      </c>
      <c r="I216" s="276"/>
      <c r="J216" s="272"/>
      <c r="K216" s="272"/>
      <c r="L216" s="277"/>
      <c r="M216" s="278"/>
      <c r="N216" s="279"/>
      <c r="O216" s="279"/>
      <c r="P216" s="279"/>
      <c r="Q216" s="279"/>
      <c r="R216" s="279"/>
      <c r="S216" s="279"/>
      <c r="T216" s="280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81" t="s">
        <v>128</v>
      </c>
      <c r="AU216" s="281" t="s">
        <v>85</v>
      </c>
      <c r="AV216" s="16" t="s">
        <v>124</v>
      </c>
      <c r="AW216" s="16" t="s">
        <v>31</v>
      </c>
      <c r="AX216" s="16" t="s">
        <v>83</v>
      </c>
      <c r="AY216" s="281" t="s">
        <v>125</v>
      </c>
    </row>
    <row r="217" s="2" customFormat="1" ht="33" customHeight="1">
      <c r="A217" s="39"/>
      <c r="B217" s="40"/>
      <c r="C217" s="204" t="s">
        <v>243</v>
      </c>
      <c r="D217" s="204" t="s">
        <v>120</v>
      </c>
      <c r="E217" s="205" t="s">
        <v>244</v>
      </c>
      <c r="F217" s="206" t="s">
        <v>245</v>
      </c>
      <c r="G217" s="207" t="s">
        <v>140</v>
      </c>
      <c r="H217" s="208">
        <v>104.625</v>
      </c>
      <c r="I217" s="209"/>
      <c r="J217" s="210">
        <f>ROUND(I217*H217,2)</f>
        <v>0</v>
      </c>
      <c r="K217" s="211"/>
      <c r="L217" s="45"/>
      <c r="M217" s="212" t="s">
        <v>1</v>
      </c>
      <c r="N217" s="213" t="s">
        <v>40</v>
      </c>
      <c r="O217" s="92"/>
      <c r="P217" s="214">
        <f>O217*H217</f>
        <v>0</v>
      </c>
      <c r="Q217" s="214">
        <v>0.055059999999999998</v>
      </c>
      <c r="R217" s="214">
        <f>Q217*H217</f>
        <v>5.7606525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124</v>
      </c>
      <c r="AT217" s="216" t="s">
        <v>120</v>
      </c>
      <c r="AU217" s="216" t="s">
        <v>85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124</v>
      </c>
      <c r="BM217" s="216" t="s">
        <v>246</v>
      </c>
    </row>
    <row r="218" s="2" customFormat="1">
      <c r="A218" s="39"/>
      <c r="B218" s="40"/>
      <c r="C218" s="41"/>
      <c r="D218" s="218" t="s">
        <v>127</v>
      </c>
      <c r="E218" s="41"/>
      <c r="F218" s="219" t="s">
        <v>247</v>
      </c>
      <c r="G218" s="41"/>
      <c r="H218" s="41"/>
      <c r="I218" s="220"/>
      <c r="J218" s="41"/>
      <c r="K218" s="41"/>
      <c r="L218" s="45"/>
      <c r="M218" s="221"/>
      <c r="N218" s="222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127</v>
      </c>
      <c r="AU218" s="18" t="s">
        <v>85</v>
      </c>
    </row>
    <row r="219" s="12" customFormat="1">
      <c r="A219" s="12"/>
      <c r="B219" s="223"/>
      <c r="C219" s="224"/>
      <c r="D219" s="218" t="s">
        <v>128</v>
      </c>
      <c r="E219" s="225" t="s">
        <v>1</v>
      </c>
      <c r="F219" s="226" t="s">
        <v>129</v>
      </c>
      <c r="G219" s="224"/>
      <c r="H219" s="225" t="s">
        <v>1</v>
      </c>
      <c r="I219" s="227"/>
      <c r="J219" s="224"/>
      <c r="K219" s="224"/>
      <c r="L219" s="228"/>
      <c r="M219" s="229"/>
      <c r="N219" s="230"/>
      <c r="O219" s="230"/>
      <c r="P219" s="230"/>
      <c r="Q219" s="230"/>
      <c r="R219" s="230"/>
      <c r="S219" s="230"/>
      <c r="T219" s="23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2" t="s">
        <v>128</v>
      </c>
      <c r="AU219" s="232" t="s">
        <v>85</v>
      </c>
      <c r="AV219" s="12" t="s">
        <v>83</v>
      </c>
      <c r="AW219" s="12" t="s">
        <v>31</v>
      </c>
      <c r="AX219" s="12" t="s">
        <v>75</v>
      </c>
      <c r="AY219" s="232" t="s">
        <v>125</v>
      </c>
    </row>
    <row r="220" s="12" customFormat="1">
      <c r="A220" s="12"/>
      <c r="B220" s="223"/>
      <c r="C220" s="224"/>
      <c r="D220" s="218" t="s">
        <v>128</v>
      </c>
      <c r="E220" s="225" t="s">
        <v>1</v>
      </c>
      <c r="F220" s="226" t="s">
        <v>248</v>
      </c>
      <c r="G220" s="224"/>
      <c r="H220" s="225" t="s">
        <v>1</v>
      </c>
      <c r="I220" s="227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2" t="s">
        <v>128</v>
      </c>
      <c r="AU220" s="232" t="s">
        <v>85</v>
      </c>
      <c r="AV220" s="12" t="s">
        <v>83</v>
      </c>
      <c r="AW220" s="12" t="s">
        <v>31</v>
      </c>
      <c r="AX220" s="12" t="s">
        <v>75</v>
      </c>
      <c r="AY220" s="232" t="s">
        <v>125</v>
      </c>
    </row>
    <row r="221" s="13" customFormat="1">
      <c r="A221" s="13"/>
      <c r="B221" s="233"/>
      <c r="C221" s="234"/>
      <c r="D221" s="218" t="s">
        <v>128</v>
      </c>
      <c r="E221" s="235" t="s">
        <v>1</v>
      </c>
      <c r="F221" s="236" t="s">
        <v>249</v>
      </c>
      <c r="G221" s="234"/>
      <c r="H221" s="237">
        <v>49.5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128</v>
      </c>
      <c r="AU221" s="243" t="s">
        <v>85</v>
      </c>
      <c r="AV221" s="13" t="s">
        <v>85</v>
      </c>
      <c r="AW221" s="13" t="s">
        <v>31</v>
      </c>
      <c r="AX221" s="13" t="s">
        <v>75</v>
      </c>
      <c r="AY221" s="243" t="s">
        <v>125</v>
      </c>
    </row>
    <row r="222" s="13" customFormat="1">
      <c r="A222" s="13"/>
      <c r="B222" s="233"/>
      <c r="C222" s="234"/>
      <c r="D222" s="218" t="s">
        <v>128</v>
      </c>
      <c r="E222" s="235" t="s">
        <v>1</v>
      </c>
      <c r="F222" s="236" t="s">
        <v>250</v>
      </c>
      <c r="G222" s="234"/>
      <c r="H222" s="237">
        <v>55.125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128</v>
      </c>
      <c r="AU222" s="243" t="s">
        <v>85</v>
      </c>
      <c r="AV222" s="13" t="s">
        <v>85</v>
      </c>
      <c r="AW222" s="13" t="s">
        <v>31</v>
      </c>
      <c r="AX222" s="13" t="s">
        <v>75</v>
      </c>
      <c r="AY222" s="243" t="s">
        <v>125</v>
      </c>
    </row>
    <row r="223" s="16" customFormat="1">
      <c r="A223" s="16"/>
      <c r="B223" s="271"/>
      <c r="C223" s="272"/>
      <c r="D223" s="218" t="s">
        <v>128</v>
      </c>
      <c r="E223" s="273" t="s">
        <v>1</v>
      </c>
      <c r="F223" s="274" t="s">
        <v>156</v>
      </c>
      <c r="G223" s="272"/>
      <c r="H223" s="275">
        <v>104.625</v>
      </c>
      <c r="I223" s="276"/>
      <c r="J223" s="272"/>
      <c r="K223" s="272"/>
      <c r="L223" s="277"/>
      <c r="M223" s="278"/>
      <c r="N223" s="279"/>
      <c r="O223" s="279"/>
      <c r="P223" s="279"/>
      <c r="Q223" s="279"/>
      <c r="R223" s="279"/>
      <c r="S223" s="279"/>
      <c r="T223" s="280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81" t="s">
        <v>128</v>
      </c>
      <c r="AU223" s="281" t="s">
        <v>85</v>
      </c>
      <c r="AV223" s="16" t="s">
        <v>124</v>
      </c>
      <c r="AW223" s="16" t="s">
        <v>31</v>
      </c>
      <c r="AX223" s="16" t="s">
        <v>83</v>
      </c>
      <c r="AY223" s="281" t="s">
        <v>125</v>
      </c>
    </row>
    <row r="224" s="15" customFormat="1" ht="22.8" customHeight="1">
      <c r="A224" s="15"/>
      <c r="B224" s="255"/>
      <c r="C224" s="256"/>
      <c r="D224" s="257" t="s">
        <v>74</v>
      </c>
      <c r="E224" s="269" t="s">
        <v>186</v>
      </c>
      <c r="F224" s="269" t="s">
        <v>251</v>
      </c>
      <c r="G224" s="256"/>
      <c r="H224" s="256"/>
      <c r="I224" s="259"/>
      <c r="J224" s="270">
        <f>BK224</f>
        <v>0</v>
      </c>
      <c r="K224" s="256"/>
      <c r="L224" s="261"/>
      <c r="M224" s="262"/>
      <c r="N224" s="263"/>
      <c r="O224" s="263"/>
      <c r="P224" s="264">
        <f>SUM(P225:P279)</f>
        <v>0</v>
      </c>
      <c r="Q224" s="263"/>
      <c r="R224" s="264">
        <f>SUM(R225:R279)</f>
        <v>0.12489</v>
      </c>
      <c r="S224" s="263"/>
      <c r="T224" s="265">
        <f>SUM(T225:T279)</f>
        <v>14.210323750000001</v>
      </c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R224" s="266" t="s">
        <v>83</v>
      </c>
      <c r="AT224" s="267" t="s">
        <v>74</v>
      </c>
      <c r="AU224" s="267" t="s">
        <v>83</v>
      </c>
      <c r="AY224" s="266" t="s">
        <v>125</v>
      </c>
      <c r="BK224" s="268">
        <f>SUM(BK225:BK279)</f>
        <v>0</v>
      </c>
    </row>
    <row r="225" s="2" customFormat="1" ht="21.75" customHeight="1">
      <c r="A225" s="39"/>
      <c r="B225" s="40"/>
      <c r="C225" s="204" t="s">
        <v>252</v>
      </c>
      <c r="D225" s="204" t="s">
        <v>120</v>
      </c>
      <c r="E225" s="205" t="s">
        <v>253</v>
      </c>
      <c r="F225" s="206" t="s">
        <v>254</v>
      </c>
      <c r="G225" s="207" t="s">
        <v>140</v>
      </c>
      <c r="H225" s="208">
        <v>697.5</v>
      </c>
      <c r="I225" s="209"/>
      <c r="J225" s="210">
        <f>ROUND(I225*H225,2)</f>
        <v>0</v>
      </c>
      <c r="K225" s="211"/>
      <c r="L225" s="45"/>
      <c r="M225" s="212" t="s">
        <v>1</v>
      </c>
      <c r="N225" s="213" t="s">
        <v>40</v>
      </c>
      <c r="O225" s="92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124</v>
      </c>
      <c r="AT225" s="216" t="s">
        <v>120</v>
      </c>
      <c r="AU225" s="216" t="s">
        <v>85</v>
      </c>
      <c r="AY225" s="18" t="s">
        <v>125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124</v>
      </c>
      <c r="BM225" s="216" t="s">
        <v>255</v>
      </c>
    </row>
    <row r="226" s="2" customFormat="1">
      <c r="A226" s="39"/>
      <c r="B226" s="40"/>
      <c r="C226" s="41"/>
      <c r="D226" s="218" t="s">
        <v>127</v>
      </c>
      <c r="E226" s="41"/>
      <c r="F226" s="219" t="s">
        <v>256</v>
      </c>
      <c r="G226" s="41"/>
      <c r="H226" s="41"/>
      <c r="I226" s="220"/>
      <c r="J226" s="41"/>
      <c r="K226" s="41"/>
      <c r="L226" s="45"/>
      <c r="M226" s="221"/>
      <c r="N226" s="222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127</v>
      </c>
      <c r="AU226" s="18" t="s">
        <v>85</v>
      </c>
    </row>
    <row r="227" s="12" customFormat="1">
      <c r="A227" s="12"/>
      <c r="B227" s="223"/>
      <c r="C227" s="224"/>
      <c r="D227" s="218" t="s">
        <v>128</v>
      </c>
      <c r="E227" s="225" t="s">
        <v>1</v>
      </c>
      <c r="F227" s="226" t="s">
        <v>129</v>
      </c>
      <c r="G227" s="224"/>
      <c r="H227" s="225" t="s">
        <v>1</v>
      </c>
      <c r="I227" s="227"/>
      <c r="J227" s="224"/>
      <c r="K227" s="224"/>
      <c r="L227" s="228"/>
      <c r="M227" s="229"/>
      <c r="N227" s="230"/>
      <c r="O227" s="230"/>
      <c r="P227" s="230"/>
      <c r="Q227" s="230"/>
      <c r="R227" s="230"/>
      <c r="S227" s="230"/>
      <c r="T227" s="231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2" t="s">
        <v>128</v>
      </c>
      <c r="AU227" s="232" t="s">
        <v>85</v>
      </c>
      <c r="AV227" s="12" t="s">
        <v>83</v>
      </c>
      <c r="AW227" s="12" t="s">
        <v>31</v>
      </c>
      <c r="AX227" s="12" t="s">
        <v>75</v>
      </c>
      <c r="AY227" s="232" t="s">
        <v>125</v>
      </c>
    </row>
    <row r="228" s="12" customFormat="1">
      <c r="A228" s="12"/>
      <c r="B228" s="223"/>
      <c r="C228" s="224"/>
      <c r="D228" s="218" t="s">
        <v>128</v>
      </c>
      <c r="E228" s="225" t="s">
        <v>1</v>
      </c>
      <c r="F228" s="226" t="s">
        <v>257</v>
      </c>
      <c r="G228" s="224"/>
      <c r="H228" s="225" t="s">
        <v>1</v>
      </c>
      <c r="I228" s="227"/>
      <c r="J228" s="224"/>
      <c r="K228" s="224"/>
      <c r="L228" s="228"/>
      <c r="M228" s="229"/>
      <c r="N228" s="230"/>
      <c r="O228" s="230"/>
      <c r="P228" s="230"/>
      <c r="Q228" s="230"/>
      <c r="R228" s="230"/>
      <c r="S228" s="230"/>
      <c r="T228" s="231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2" t="s">
        <v>128</v>
      </c>
      <c r="AU228" s="232" t="s">
        <v>85</v>
      </c>
      <c r="AV228" s="12" t="s">
        <v>83</v>
      </c>
      <c r="AW228" s="12" t="s">
        <v>31</v>
      </c>
      <c r="AX228" s="12" t="s">
        <v>75</v>
      </c>
      <c r="AY228" s="232" t="s">
        <v>125</v>
      </c>
    </row>
    <row r="229" s="13" customFormat="1">
      <c r="A229" s="13"/>
      <c r="B229" s="233"/>
      <c r="C229" s="234"/>
      <c r="D229" s="218" t="s">
        <v>128</v>
      </c>
      <c r="E229" s="235" t="s">
        <v>1</v>
      </c>
      <c r="F229" s="236" t="s">
        <v>258</v>
      </c>
      <c r="G229" s="234"/>
      <c r="H229" s="237">
        <v>330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128</v>
      </c>
      <c r="AU229" s="243" t="s">
        <v>85</v>
      </c>
      <c r="AV229" s="13" t="s">
        <v>85</v>
      </c>
      <c r="AW229" s="13" t="s">
        <v>31</v>
      </c>
      <c r="AX229" s="13" t="s">
        <v>75</v>
      </c>
      <c r="AY229" s="243" t="s">
        <v>125</v>
      </c>
    </row>
    <row r="230" s="13" customFormat="1">
      <c r="A230" s="13"/>
      <c r="B230" s="233"/>
      <c r="C230" s="234"/>
      <c r="D230" s="218" t="s">
        <v>128</v>
      </c>
      <c r="E230" s="235" t="s">
        <v>1</v>
      </c>
      <c r="F230" s="236" t="s">
        <v>259</v>
      </c>
      <c r="G230" s="234"/>
      <c r="H230" s="237">
        <v>367.5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128</v>
      </c>
      <c r="AU230" s="243" t="s">
        <v>85</v>
      </c>
      <c r="AV230" s="13" t="s">
        <v>85</v>
      </c>
      <c r="AW230" s="13" t="s">
        <v>31</v>
      </c>
      <c r="AX230" s="13" t="s">
        <v>75</v>
      </c>
      <c r="AY230" s="243" t="s">
        <v>125</v>
      </c>
    </row>
    <row r="231" s="16" customFormat="1">
      <c r="A231" s="16"/>
      <c r="B231" s="271"/>
      <c r="C231" s="272"/>
      <c r="D231" s="218" t="s">
        <v>128</v>
      </c>
      <c r="E231" s="273" t="s">
        <v>1</v>
      </c>
      <c r="F231" s="274" t="s">
        <v>156</v>
      </c>
      <c r="G231" s="272"/>
      <c r="H231" s="275">
        <v>697.5</v>
      </c>
      <c r="I231" s="276"/>
      <c r="J231" s="272"/>
      <c r="K231" s="272"/>
      <c r="L231" s="277"/>
      <c r="M231" s="278"/>
      <c r="N231" s="279"/>
      <c r="O231" s="279"/>
      <c r="P231" s="279"/>
      <c r="Q231" s="279"/>
      <c r="R231" s="279"/>
      <c r="S231" s="279"/>
      <c r="T231" s="280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1" t="s">
        <v>128</v>
      </c>
      <c r="AU231" s="281" t="s">
        <v>85</v>
      </c>
      <c r="AV231" s="16" t="s">
        <v>124</v>
      </c>
      <c r="AW231" s="16" t="s">
        <v>31</v>
      </c>
      <c r="AX231" s="16" t="s">
        <v>83</v>
      </c>
      <c r="AY231" s="281" t="s">
        <v>125</v>
      </c>
    </row>
    <row r="232" s="2" customFormat="1" ht="21.75" customHeight="1">
      <c r="A232" s="39"/>
      <c r="B232" s="40"/>
      <c r="C232" s="204" t="s">
        <v>260</v>
      </c>
      <c r="D232" s="204" t="s">
        <v>120</v>
      </c>
      <c r="E232" s="205" t="s">
        <v>261</v>
      </c>
      <c r="F232" s="206" t="s">
        <v>262</v>
      </c>
      <c r="G232" s="207" t="s">
        <v>140</v>
      </c>
      <c r="H232" s="208">
        <v>719.5</v>
      </c>
      <c r="I232" s="209"/>
      <c r="J232" s="210">
        <f>ROUND(I232*H232,2)</f>
        <v>0</v>
      </c>
      <c r="K232" s="211"/>
      <c r="L232" s="45"/>
      <c r="M232" s="212" t="s">
        <v>1</v>
      </c>
      <c r="N232" s="213" t="s">
        <v>40</v>
      </c>
      <c r="O232" s="92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124</v>
      </c>
      <c r="AT232" s="216" t="s">
        <v>120</v>
      </c>
      <c r="AU232" s="216" t="s">
        <v>85</v>
      </c>
      <c r="AY232" s="18" t="s">
        <v>125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124</v>
      </c>
      <c r="BM232" s="216" t="s">
        <v>263</v>
      </c>
    </row>
    <row r="233" s="2" customFormat="1">
      <c r="A233" s="39"/>
      <c r="B233" s="40"/>
      <c r="C233" s="41"/>
      <c r="D233" s="218" t="s">
        <v>127</v>
      </c>
      <c r="E233" s="41"/>
      <c r="F233" s="219" t="s">
        <v>264</v>
      </c>
      <c r="G233" s="41"/>
      <c r="H233" s="41"/>
      <c r="I233" s="220"/>
      <c r="J233" s="41"/>
      <c r="K233" s="41"/>
      <c r="L233" s="45"/>
      <c r="M233" s="221"/>
      <c r="N233" s="222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127</v>
      </c>
      <c r="AU233" s="18" t="s">
        <v>85</v>
      </c>
    </row>
    <row r="234" s="12" customFormat="1">
      <c r="A234" s="12"/>
      <c r="B234" s="223"/>
      <c r="C234" s="224"/>
      <c r="D234" s="218" t="s">
        <v>128</v>
      </c>
      <c r="E234" s="225" t="s">
        <v>1</v>
      </c>
      <c r="F234" s="226" t="s">
        <v>129</v>
      </c>
      <c r="G234" s="224"/>
      <c r="H234" s="225" t="s">
        <v>1</v>
      </c>
      <c r="I234" s="227"/>
      <c r="J234" s="224"/>
      <c r="K234" s="224"/>
      <c r="L234" s="228"/>
      <c r="M234" s="229"/>
      <c r="N234" s="230"/>
      <c r="O234" s="230"/>
      <c r="P234" s="230"/>
      <c r="Q234" s="230"/>
      <c r="R234" s="230"/>
      <c r="S234" s="230"/>
      <c r="T234" s="231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2" t="s">
        <v>128</v>
      </c>
      <c r="AU234" s="232" t="s">
        <v>85</v>
      </c>
      <c r="AV234" s="12" t="s">
        <v>83</v>
      </c>
      <c r="AW234" s="12" t="s">
        <v>31</v>
      </c>
      <c r="AX234" s="12" t="s">
        <v>75</v>
      </c>
      <c r="AY234" s="232" t="s">
        <v>125</v>
      </c>
    </row>
    <row r="235" s="12" customFormat="1">
      <c r="A235" s="12"/>
      <c r="B235" s="223"/>
      <c r="C235" s="224"/>
      <c r="D235" s="218" t="s">
        <v>128</v>
      </c>
      <c r="E235" s="225" t="s">
        <v>1</v>
      </c>
      <c r="F235" s="226" t="s">
        <v>257</v>
      </c>
      <c r="G235" s="224"/>
      <c r="H235" s="225" t="s">
        <v>1</v>
      </c>
      <c r="I235" s="227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2" t="s">
        <v>128</v>
      </c>
      <c r="AU235" s="232" t="s">
        <v>85</v>
      </c>
      <c r="AV235" s="12" t="s">
        <v>83</v>
      </c>
      <c r="AW235" s="12" t="s">
        <v>31</v>
      </c>
      <c r="AX235" s="12" t="s">
        <v>75</v>
      </c>
      <c r="AY235" s="232" t="s">
        <v>125</v>
      </c>
    </row>
    <row r="236" s="13" customFormat="1">
      <c r="A236" s="13"/>
      <c r="B236" s="233"/>
      <c r="C236" s="234"/>
      <c r="D236" s="218" t="s">
        <v>128</v>
      </c>
      <c r="E236" s="235" t="s">
        <v>1</v>
      </c>
      <c r="F236" s="236" t="s">
        <v>258</v>
      </c>
      <c r="G236" s="234"/>
      <c r="H236" s="237">
        <v>330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128</v>
      </c>
      <c r="AU236" s="243" t="s">
        <v>85</v>
      </c>
      <c r="AV236" s="13" t="s">
        <v>85</v>
      </c>
      <c r="AW236" s="13" t="s">
        <v>31</v>
      </c>
      <c r="AX236" s="13" t="s">
        <v>75</v>
      </c>
      <c r="AY236" s="243" t="s">
        <v>125</v>
      </c>
    </row>
    <row r="237" s="13" customFormat="1">
      <c r="A237" s="13"/>
      <c r="B237" s="233"/>
      <c r="C237" s="234"/>
      <c r="D237" s="218" t="s">
        <v>128</v>
      </c>
      <c r="E237" s="235" t="s">
        <v>1</v>
      </c>
      <c r="F237" s="236" t="s">
        <v>259</v>
      </c>
      <c r="G237" s="234"/>
      <c r="H237" s="237">
        <v>367.5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128</v>
      </c>
      <c r="AU237" s="243" t="s">
        <v>85</v>
      </c>
      <c r="AV237" s="13" t="s">
        <v>85</v>
      </c>
      <c r="AW237" s="13" t="s">
        <v>31</v>
      </c>
      <c r="AX237" s="13" t="s">
        <v>75</v>
      </c>
      <c r="AY237" s="243" t="s">
        <v>125</v>
      </c>
    </row>
    <row r="238" s="13" customFormat="1">
      <c r="A238" s="13"/>
      <c r="B238" s="233"/>
      <c r="C238" s="234"/>
      <c r="D238" s="218" t="s">
        <v>128</v>
      </c>
      <c r="E238" s="235" t="s">
        <v>1</v>
      </c>
      <c r="F238" s="236" t="s">
        <v>265</v>
      </c>
      <c r="G238" s="234"/>
      <c r="H238" s="237">
        <v>22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128</v>
      </c>
      <c r="AU238" s="243" t="s">
        <v>85</v>
      </c>
      <c r="AV238" s="13" t="s">
        <v>85</v>
      </c>
      <c r="AW238" s="13" t="s">
        <v>31</v>
      </c>
      <c r="AX238" s="13" t="s">
        <v>75</v>
      </c>
      <c r="AY238" s="243" t="s">
        <v>125</v>
      </c>
    </row>
    <row r="239" s="16" customFormat="1">
      <c r="A239" s="16"/>
      <c r="B239" s="271"/>
      <c r="C239" s="272"/>
      <c r="D239" s="218" t="s">
        <v>128</v>
      </c>
      <c r="E239" s="273" t="s">
        <v>1</v>
      </c>
      <c r="F239" s="274" t="s">
        <v>156</v>
      </c>
      <c r="G239" s="272"/>
      <c r="H239" s="275">
        <v>719.5</v>
      </c>
      <c r="I239" s="276"/>
      <c r="J239" s="272"/>
      <c r="K239" s="272"/>
      <c r="L239" s="277"/>
      <c r="M239" s="278"/>
      <c r="N239" s="279"/>
      <c r="O239" s="279"/>
      <c r="P239" s="279"/>
      <c r="Q239" s="279"/>
      <c r="R239" s="279"/>
      <c r="S239" s="279"/>
      <c r="T239" s="280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1" t="s">
        <v>128</v>
      </c>
      <c r="AU239" s="281" t="s">
        <v>85</v>
      </c>
      <c r="AV239" s="16" t="s">
        <v>124</v>
      </c>
      <c r="AW239" s="16" t="s">
        <v>31</v>
      </c>
      <c r="AX239" s="16" t="s">
        <v>83</v>
      </c>
      <c r="AY239" s="281" t="s">
        <v>125</v>
      </c>
    </row>
    <row r="240" s="2" customFormat="1" ht="21.75" customHeight="1">
      <c r="A240" s="39"/>
      <c r="B240" s="40"/>
      <c r="C240" s="204" t="s">
        <v>266</v>
      </c>
      <c r="D240" s="204" t="s">
        <v>120</v>
      </c>
      <c r="E240" s="205" t="s">
        <v>267</v>
      </c>
      <c r="F240" s="206" t="s">
        <v>268</v>
      </c>
      <c r="G240" s="207" t="s">
        <v>140</v>
      </c>
      <c r="H240" s="208">
        <v>104.625</v>
      </c>
      <c r="I240" s="209"/>
      <c r="J240" s="210">
        <f>ROUND(I240*H240,2)</f>
        <v>0</v>
      </c>
      <c r="K240" s="211"/>
      <c r="L240" s="45"/>
      <c r="M240" s="212" t="s">
        <v>1</v>
      </c>
      <c r="N240" s="213" t="s">
        <v>40</v>
      </c>
      <c r="O240" s="92"/>
      <c r="P240" s="214">
        <f>O240*H240</f>
        <v>0</v>
      </c>
      <c r="Q240" s="214">
        <v>0</v>
      </c>
      <c r="R240" s="214">
        <f>Q240*H240</f>
        <v>0</v>
      </c>
      <c r="S240" s="214">
        <v>0.072230000000000003</v>
      </c>
      <c r="T240" s="215">
        <f>S240*H240</f>
        <v>7.5570637500000002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124</v>
      </c>
      <c r="AT240" s="216" t="s">
        <v>120</v>
      </c>
      <c r="AU240" s="216" t="s">
        <v>85</v>
      </c>
      <c r="AY240" s="18" t="s">
        <v>125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124</v>
      </c>
      <c r="BM240" s="216" t="s">
        <v>269</v>
      </c>
    </row>
    <row r="241" s="2" customFormat="1">
      <c r="A241" s="39"/>
      <c r="B241" s="40"/>
      <c r="C241" s="41"/>
      <c r="D241" s="218" t="s">
        <v>127</v>
      </c>
      <c r="E241" s="41"/>
      <c r="F241" s="219" t="s">
        <v>270</v>
      </c>
      <c r="G241" s="41"/>
      <c r="H241" s="41"/>
      <c r="I241" s="220"/>
      <c r="J241" s="41"/>
      <c r="K241" s="41"/>
      <c r="L241" s="45"/>
      <c r="M241" s="221"/>
      <c r="N241" s="222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127</v>
      </c>
      <c r="AU241" s="18" t="s">
        <v>85</v>
      </c>
    </row>
    <row r="242" s="12" customFormat="1">
      <c r="A242" s="12"/>
      <c r="B242" s="223"/>
      <c r="C242" s="224"/>
      <c r="D242" s="218" t="s">
        <v>128</v>
      </c>
      <c r="E242" s="225" t="s">
        <v>1</v>
      </c>
      <c r="F242" s="226" t="s">
        <v>129</v>
      </c>
      <c r="G242" s="224"/>
      <c r="H242" s="225" t="s">
        <v>1</v>
      </c>
      <c r="I242" s="227"/>
      <c r="J242" s="224"/>
      <c r="K242" s="224"/>
      <c r="L242" s="228"/>
      <c r="M242" s="229"/>
      <c r="N242" s="230"/>
      <c r="O242" s="230"/>
      <c r="P242" s="230"/>
      <c r="Q242" s="230"/>
      <c r="R242" s="230"/>
      <c r="S242" s="230"/>
      <c r="T242" s="23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2" t="s">
        <v>128</v>
      </c>
      <c r="AU242" s="232" t="s">
        <v>85</v>
      </c>
      <c r="AV242" s="12" t="s">
        <v>83</v>
      </c>
      <c r="AW242" s="12" t="s">
        <v>31</v>
      </c>
      <c r="AX242" s="12" t="s">
        <v>75</v>
      </c>
      <c r="AY242" s="232" t="s">
        <v>125</v>
      </c>
    </row>
    <row r="243" s="12" customFormat="1">
      <c r="A243" s="12"/>
      <c r="B243" s="223"/>
      <c r="C243" s="224"/>
      <c r="D243" s="218" t="s">
        <v>128</v>
      </c>
      <c r="E243" s="225" t="s">
        <v>1</v>
      </c>
      <c r="F243" s="226" t="s">
        <v>248</v>
      </c>
      <c r="G243" s="224"/>
      <c r="H243" s="225" t="s">
        <v>1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2" t="s">
        <v>128</v>
      </c>
      <c r="AU243" s="232" t="s">
        <v>85</v>
      </c>
      <c r="AV243" s="12" t="s">
        <v>83</v>
      </c>
      <c r="AW243" s="12" t="s">
        <v>31</v>
      </c>
      <c r="AX243" s="12" t="s">
        <v>75</v>
      </c>
      <c r="AY243" s="232" t="s">
        <v>125</v>
      </c>
    </row>
    <row r="244" s="13" customFormat="1">
      <c r="A244" s="13"/>
      <c r="B244" s="233"/>
      <c r="C244" s="234"/>
      <c r="D244" s="218" t="s">
        <v>128</v>
      </c>
      <c r="E244" s="235" t="s">
        <v>1</v>
      </c>
      <c r="F244" s="236" t="s">
        <v>249</v>
      </c>
      <c r="G244" s="234"/>
      <c r="H244" s="237">
        <v>49.5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128</v>
      </c>
      <c r="AU244" s="243" t="s">
        <v>85</v>
      </c>
      <c r="AV244" s="13" t="s">
        <v>85</v>
      </c>
      <c r="AW244" s="13" t="s">
        <v>31</v>
      </c>
      <c r="AX244" s="13" t="s">
        <v>75</v>
      </c>
      <c r="AY244" s="243" t="s">
        <v>125</v>
      </c>
    </row>
    <row r="245" s="13" customFormat="1">
      <c r="A245" s="13"/>
      <c r="B245" s="233"/>
      <c r="C245" s="234"/>
      <c r="D245" s="218" t="s">
        <v>128</v>
      </c>
      <c r="E245" s="235" t="s">
        <v>1</v>
      </c>
      <c r="F245" s="236" t="s">
        <v>250</v>
      </c>
      <c r="G245" s="234"/>
      <c r="H245" s="237">
        <v>55.125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128</v>
      </c>
      <c r="AU245" s="243" t="s">
        <v>85</v>
      </c>
      <c r="AV245" s="13" t="s">
        <v>85</v>
      </c>
      <c r="AW245" s="13" t="s">
        <v>31</v>
      </c>
      <c r="AX245" s="13" t="s">
        <v>75</v>
      </c>
      <c r="AY245" s="243" t="s">
        <v>125</v>
      </c>
    </row>
    <row r="246" s="16" customFormat="1">
      <c r="A246" s="16"/>
      <c r="B246" s="271"/>
      <c r="C246" s="272"/>
      <c r="D246" s="218" t="s">
        <v>128</v>
      </c>
      <c r="E246" s="273" t="s">
        <v>1</v>
      </c>
      <c r="F246" s="274" t="s">
        <v>156</v>
      </c>
      <c r="G246" s="272"/>
      <c r="H246" s="275">
        <v>104.625</v>
      </c>
      <c r="I246" s="276"/>
      <c r="J246" s="272"/>
      <c r="K246" s="272"/>
      <c r="L246" s="277"/>
      <c r="M246" s="278"/>
      <c r="N246" s="279"/>
      <c r="O246" s="279"/>
      <c r="P246" s="279"/>
      <c r="Q246" s="279"/>
      <c r="R246" s="279"/>
      <c r="S246" s="279"/>
      <c r="T246" s="280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1" t="s">
        <v>128</v>
      </c>
      <c r="AU246" s="281" t="s">
        <v>85</v>
      </c>
      <c r="AV246" s="16" t="s">
        <v>124</v>
      </c>
      <c r="AW246" s="16" t="s">
        <v>31</v>
      </c>
      <c r="AX246" s="16" t="s">
        <v>83</v>
      </c>
      <c r="AY246" s="281" t="s">
        <v>125</v>
      </c>
    </row>
    <row r="247" s="2" customFormat="1" ht="21.75" customHeight="1">
      <c r="A247" s="39"/>
      <c r="B247" s="40"/>
      <c r="C247" s="204" t="s">
        <v>7</v>
      </c>
      <c r="D247" s="204" t="s">
        <v>120</v>
      </c>
      <c r="E247" s="205" t="s">
        <v>271</v>
      </c>
      <c r="F247" s="206" t="s">
        <v>272</v>
      </c>
      <c r="G247" s="207" t="s">
        <v>140</v>
      </c>
      <c r="H247" s="208">
        <v>4.4000000000000004</v>
      </c>
      <c r="I247" s="209"/>
      <c r="J247" s="210">
        <f>ROUND(I247*H247,2)</f>
        <v>0</v>
      </c>
      <c r="K247" s="211"/>
      <c r="L247" s="45"/>
      <c r="M247" s="212" t="s">
        <v>1</v>
      </c>
      <c r="N247" s="213" t="s">
        <v>40</v>
      </c>
      <c r="O247" s="92"/>
      <c r="P247" s="214">
        <f>O247*H247</f>
        <v>0</v>
      </c>
      <c r="Q247" s="214">
        <v>0</v>
      </c>
      <c r="R247" s="214">
        <f>Q247*H247</f>
        <v>0</v>
      </c>
      <c r="S247" s="214">
        <v>0.078159999999999993</v>
      </c>
      <c r="T247" s="215">
        <f>S247*H247</f>
        <v>0.34390399999999999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124</v>
      </c>
      <c r="AT247" s="216" t="s">
        <v>120</v>
      </c>
      <c r="AU247" s="216" t="s">
        <v>85</v>
      </c>
      <c r="AY247" s="18" t="s">
        <v>125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83</v>
      </c>
      <c r="BK247" s="217">
        <f>ROUND(I247*H247,2)</f>
        <v>0</v>
      </c>
      <c r="BL247" s="18" t="s">
        <v>124</v>
      </c>
      <c r="BM247" s="216" t="s">
        <v>273</v>
      </c>
    </row>
    <row r="248" s="2" customFormat="1">
      <c r="A248" s="39"/>
      <c r="B248" s="40"/>
      <c r="C248" s="41"/>
      <c r="D248" s="218" t="s">
        <v>127</v>
      </c>
      <c r="E248" s="41"/>
      <c r="F248" s="219" t="s">
        <v>274</v>
      </c>
      <c r="G248" s="41"/>
      <c r="H248" s="41"/>
      <c r="I248" s="220"/>
      <c r="J248" s="41"/>
      <c r="K248" s="41"/>
      <c r="L248" s="45"/>
      <c r="M248" s="221"/>
      <c r="N248" s="222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127</v>
      </c>
      <c r="AU248" s="18" t="s">
        <v>85</v>
      </c>
    </row>
    <row r="249" s="12" customFormat="1">
      <c r="A249" s="12"/>
      <c r="B249" s="223"/>
      <c r="C249" s="224"/>
      <c r="D249" s="218" t="s">
        <v>128</v>
      </c>
      <c r="E249" s="225" t="s">
        <v>1</v>
      </c>
      <c r="F249" s="226" t="s">
        <v>129</v>
      </c>
      <c r="G249" s="224"/>
      <c r="H249" s="225" t="s">
        <v>1</v>
      </c>
      <c r="I249" s="227"/>
      <c r="J249" s="224"/>
      <c r="K249" s="224"/>
      <c r="L249" s="228"/>
      <c r="M249" s="229"/>
      <c r="N249" s="230"/>
      <c r="O249" s="230"/>
      <c r="P249" s="230"/>
      <c r="Q249" s="230"/>
      <c r="R249" s="230"/>
      <c r="S249" s="230"/>
      <c r="T249" s="23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2" t="s">
        <v>128</v>
      </c>
      <c r="AU249" s="232" t="s">
        <v>85</v>
      </c>
      <c r="AV249" s="12" t="s">
        <v>83</v>
      </c>
      <c r="AW249" s="12" t="s">
        <v>31</v>
      </c>
      <c r="AX249" s="12" t="s">
        <v>75</v>
      </c>
      <c r="AY249" s="232" t="s">
        <v>125</v>
      </c>
    </row>
    <row r="250" s="12" customFormat="1">
      <c r="A250" s="12"/>
      <c r="B250" s="223"/>
      <c r="C250" s="224"/>
      <c r="D250" s="218" t="s">
        <v>128</v>
      </c>
      <c r="E250" s="225" t="s">
        <v>1</v>
      </c>
      <c r="F250" s="226" t="s">
        <v>275</v>
      </c>
      <c r="G250" s="224"/>
      <c r="H250" s="225" t="s">
        <v>1</v>
      </c>
      <c r="I250" s="227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2" t="s">
        <v>128</v>
      </c>
      <c r="AU250" s="232" t="s">
        <v>85</v>
      </c>
      <c r="AV250" s="12" t="s">
        <v>83</v>
      </c>
      <c r="AW250" s="12" t="s">
        <v>31</v>
      </c>
      <c r="AX250" s="12" t="s">
        <v>75</v>
      </c>
      <c r="AY250" s="232" t="s">
        <v>125</v>
      </c>
    </row>
    <row r="251" s="13" customFormat="1">
      <c r="A251" s="13"/>
      <c r="B251" s="233"/>
      <c r="C251" s="234"/>
      <c r="D251" s="218" t="s">
        <v>128</v>
      </c>
      <c r="E251" s="235" t="s">
        <v>1</v>
      </c>
      <c r="F251" s="236" t="s">
        <v>234</v>
      </c>
      <c r="G251" s="234"/>
      <c r="H251" s="237">
        <v>2.2000000000000002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128</v>
      </c>
      <c r="AU251" s="243" t="s">
        <v>85</v>
      </c>
      <c r="AV251" s="13" t="s">
        <v>85</v>
      </c>
      <c r="AW251" s="13" t="s">
        <v>31</v>
      </c>
      <c r="AX251" s="13" t="s">
        <v>75</v>
      </c>
      <c r="AY251" s="243" t="s">
        <v>125</v>
      </c>
    </row>
    <row r="252" s="13" customFormat="1">
      <c r="A252" s="13"/>
      <c r="B252" s="233"/>
      <c r="C252" s="234"/>
      <c r="D252" s="218" t="s">
        <v>128</v>
      </c>
      <c r="E252" s="235" t="s">
        <v>1</v>
      </c>
      <c r="F252" s="236" t="s">
        <v>235</v>
      </c>
      <c r="G252" s="234"/>
      <c r="H252" s="237">
        <v>2.2000000000000002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128</v>
      </c>
      <c r="AU252" s="243" t="s">
        <v>85</v>
      </c>
      <c r="AV252" s="13" t="s">
        <v>85</v>
      </c>
      <c r="AW252" s="13" t="s">
        <v>31</v>
      </c>
      <c r="AX252" s="13" t="s">
        <v>75</v>
      </c>
      <c r="AY252" s="243" t="s">
        <v>125</v>
      </c>
    </row>
    <row r="253" s="16" customFormat="1">
      <c r="A253" s="16"/>
      <c r="B253" s="271"/>
      <c r="C253" s="272"/>
      <c r="D253" s="218" t="s">
        <v>128</v>
      </c>
      <c r="E253" s="273" t="s">
        <v>1</v>
      </c>
      <c r="F253" s="274" t="s">
        <v>156</v>
      </c>
      <c r="G253" s="272"/>
      <c r="H253" s="275">
        <v>4.4000000000000004</v>
      </c>
      <c r="I253" s="276"/>
      <c r="J253" s="272"/>
      <c r="K253" s="272"/>
      <c r="L253" s="277"/>
      <c r="M253" s="278"/>
      <c r="N253" s="279"/>
      <c r="O253" s="279"/>
      <c r="P253" s="279"/>
      <c r="Q253" s="279"/>
      <c r="R253" s="279"/>
      <c r="S253" s="279"/>
      <c r="T253" s="280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1" t="s">
        <v>128</v>
      </c>
      <c r="AU253" s="281" t="s">
        <v>85</v>
      </c>
      <c r="AV253" s="16" t="s">
        <v>124</v>
      </c>
      <c r="AW253" s="16" t="s">
        <v>31</v>
      </c>
      <c r="AX253" s="16" t="s">
        <v>83</v>
      </c>
      <c r="AY253" s="281" t="s">
        <v>125</v>
      </c>
    </row>
    <row r="254" s="2" customFormat="1" ht="21.75" customHeight="1">
      <c r="A254" s="39"/>
      <c r="B254" s="40"/>
      <c r="C254" s="204" t="s">
        <v>276</v>
      </c>
      <c r="D254" s="204" t="s">
        <v>120</v>
      </c>
      <c r="E254" s="205" t="s">
        <v>277</v>
      </c>
      <c r="F254" s="206" t="s">
        <v>278</v>
      </c>
      <c r="G254" s="207" t="s">
        <v>140</v>
      </c>
      <c r="H254" s="208">
        <v>67.200000000000003</v>
      </c>
      <c r="I254" s="209"/>
      <c r="J254" s="210">
        <f>ROUND(I254*H254,2)</f>
        <v>0</v>
      </c>
      <c r="K254" s="211"/>
      <c r="L254" s="45"/>
      <c r="M254" s="212" t="s">
        <v>1</v>
      </c>
      <c r="N254" s="213" t="s">
        <v>40</v>
      </c>
      <c r="O254" s="92"/>
      <c r="P254" s="214">
        <f>O254*H254</f>
        <v>0</v>
      </c>
      <c r="Q254" s="214">
        <v>0</v>
      </c>
      <c r="R254" s="214">
        <f>Q254*H254</f>
        <v>0</v>
      </c>
      <c r="S254" s="214">
        <v>0.072230000000000003</v>
      </c>
      <c r="T254" s="215">
        <f>S254*H254</f>
        <v>4.8538560000000004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124</v>
      </c>
      <c r="AT254" s="216" t="s">
        <v>120</v>
      </c>
      <c r="AU254" s="216" t="s">
        <v>85</v>
      </c>
      <c r="AY254" s="18" t="s">
        <v>125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124</v>
      </c>
      <c r="BM254" s="216" t="s">
        <v>279</v>
      </c>
    </row>
    <row r="255" s="2" customFormat="1">
      <c r="A255" s="39"/>
      <c r="B255" s="40"/>
      <c r="C255" s="41"/>
      <c r="D255" s="218" t="s">
        <v>127</v>
      </c>
      <c r="E255" s="41"/>
      <c r="F255" s="219" t="s">
        <v>280</v>
      </c>
      <c r="G255" s="41"/>
      <c r="H255" s="41"/>
      <c r="I255" s="220"/>
      <c r="J255" s="41"/>
      <c r="K255" s="41"/>
      <c r="L255" s="45"/>
      <c r="M255" s="221"/>
      <c r="N255" s="222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127</v>
      </c>
      <c r="AU255" s="18" t="s">
        <v>85</v>
      </c>
    </row>
    <row r="256" s="12" customFormat="1">
      <c r="A256" s="12"/>
      <c r="B256" s="223"/>
      <c r="C256" s="224"/>
      <c r="D256" s="218" t="s">
        <v>128</v>
      </c>
      <c r="E256" s="225" t="s">
        <v>1</v>
      </c>
      <c r="F256" s="226" t="s">
        <v>129</v>
      </c>
      <c r="G256" s="224"/>
      <c r="H256" s="225" t="s">
        <v>1</v>
      </c>
      <c r="I256" s="227"/>
      <c r="J256" s="224"/>
      <c r="K256" s="224"/>
      <c r="L256" s="228"/>
      <c r="M256" s="229"/>
      <c r="N256" s="230"/>
      <c r="O256" s="230"/>
      <c r="P256" s="230"/>
      <c r="Q256" s="230"/>
      <c r="R256" s="230"/>
      <c r="S256" s="230"/>
      <c r="T256" s="231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2" t="s">
        <v>128</v>
      </c>
      <c r="AU256" s="232" t="s">
        <v>85</v>
      </c>
      <c r="AV256" s="12" t="s">
        <v>83</v>
      </c>
      <c r="AW256" s="12" t="s">
        <v>31</v>
      </c>
      <c r="AX256" s="12" t="s">
        <v>75</v>
      </c>
      <c r="AY256" s="232" t="s">
        <v>125</v>
      </c>
    </row>
    <row r="257" s="12" customFormat="1">
      <c r="A257" s="12"/>
      <c r="B257" s="223"/>
      <c r="C257" s="224"/>
      <c r="D257" s="218" t="s">
        <v>128</v>
      </c>
      <c r="E257" s="225" t="s">
        <v>1</v>
      </c>
      <c r="F257" s="226" t="s">
        <v>241</v>
      </c>
      <c r="G257" s="224"/>
      <c r="H257" s="225" t="s">
        <v>1</v>
      </c>
      <c r="I257" s="227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2" t="s">
        <v>128</v>
      </c>
      <c r="AU257" s="232" t="s">
        <v>85</v>
      </c>
      <c r="AV257" s="12" t="s">
        <v>83</v>
      </c>
      <c r="AW257" s="12" t="s">
        <v>31</v>
      </c>
      <c r="AX257" s="12" t="s">
        <v>75</v>
      </c>
      <c r="AY257" s="232" t="s">
        <v>125</v>
      </c>
    </row>
    <row r="258" s="13" customFormat="1">
      <c r="A258" s="13"/>
      <c r="B258" s="233"/>
      <c r="C258" s="234"/>
      <c r="D258" s="218" t="s">
        <v>128</v>
      </c>
      <c r="E258" s="235" t="s">
        <v>1</v>
      </c>
      <c r="F258" s="236" t="s">
        <v>242</v>
      </c>
      <c r="G258" s="234"/>
      <c r="H258" s="237">
        <v>67.200000000000003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128</v>
      </c>
      <c r="AU258" s="243" t="s">
        <v>85</v>
      </c>
      <c r="AV258" s="13" t="s">
        <v>85</v>
      </c>
      <c r="AW258" s="13" t="s">
        <v>31</v>
      </c>
      <c r="AX258" s="13" t="s">
        <v>75</v>
      </c>
      <c r="AY258" s="243" t="s">
        <v>125</v>
      </c>
    </row>
    <row r="259" s="16" customFormat="1">
      <c r="A259" s="16"/>
      <c r="B259" s="271"/>
      <c r="C259" s="272"/>
      <c r="D259" s="218" t="s">
        <v>128</v>
      </c>
      <c r="E259" s="273" t="s">
        <v>1</v>
      </c>
      <c r="F259" s="274" t="s">
        <v>156</v>
      </c>
      <c r="G259" s="272"/>
      <c r="H259" s="275">
        <v>67.200000000000003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1" t="s">
        <v>128</v>
      </c>
      <c r="AU259" s="281" t="s">
        <v>85</v>
      </c>
      <c r="AV259" s="16" t="s">
        <v>124</v>
      </c>
      <c r="AW259" s="16" t="s">
        <v>31</v>
      </c>
      <c r="AX259" s="16" t="s">
        <v>83</v>
      </c>
      <c r="AY259" s="281" t="s">
        <v>125</v>
      </c>
    </row>
    <row r="260" s="2" customFormat="1" ht="21.75" customHeight="1">
      <c r="A260" s="39"/>
      <c r="B260" s="40"/>
      <c r="C260" s="204" t="s">
        <v>281</v>
      </c>
      <c r="D260" s="204" t="s">
        <v>120</v>
      </c>
      <c r="E260" s="205" t="s">
        <v>282</v>
      </c>
      <c r="F260" s="206" t="s">
        <v>283</v>
      </c>
      <c r="G260" s="207" t="s">
        <v>167</v>
      </c>
      <c r="H260" s="208">
        <v>0.54000000000000004</v>
      </c>
      <c r="I260" s="209"/>
      <c r="J260" s="210">
        <f>ROUND(I260*H260,2)</f>
        <v>0</v>
      </c>
      <c r="K260" s="211"/>
      <c r="L260" s="45"/>
      <c r="M260" s="212" t="s">
        <v>1</v>
      </c>
      <c r="N260" s="213" t="s">
        <v>40</v>
      </c>
      <c r="O260" s="92"/>
      <c r="P260" s="214">
        <f>O260*H260</f>
        <v>0</v>
      </c>
      <c r="Q260" s="214">
        <v>0</v>
      </c>
      <c r="R260" s="214">
        <f>Q260*H260</f>
        <v>0</v>
      </c>
      <c r="S260" s="214">
        <v>2.6499999999999999</v>
      </c>
      <c r="T260" s="215">
        <f>S260*H260</f>
        <v>1.4310000000000001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124</v>
      </c>
      <c r="AT260" s="216" t="s">
        <v>120</v>
      </c>
      <c r="AU260" s="216" t="s">
        <v>85</v>
      </c>
      <c r="AY260" s="18" t="s">
        <v>125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124</v>
      </c>
      <c r="BM260" s="216" t="s">
        <v>284</v>
      </c>
    </row>
    <row r="261" s="2" customFormat="1">
      <c r="A261" s="39"/>
      <c r="B261" s="40"/>
      <c r="C261" s="41"/>
      <c r="D261" s="218" t="s">
        <v>127</v>
      </c>
      <c r="E261" s="41"/>
      <c r="F261" s="219" t="s">
        <v>285</v>
      </c>
      <c r="G261" s="41"/>
      <c r="H261" s="41"/>
      <c r="I261" s="220"/>
      <c r="J261" s="41"/>
      <c r="K261" s="41"/>
      <c r="L261" s="45"/>
      <c r="M261" s="221"/>
      <c r="N261" s="222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127</v>
      </c>
      <c r="AU261" s="18" t="s">
        <v>85</v>
      </c>
    </row>
    <row r="262" s="12" customFormat="1">
      <c r="A262" s="12"/>
      <c r="B262" s="223"/>
      <c r="C262" s="224"/>
      <c r="D262" s="218" t="s">
        <v>128</v>
      </c>
      <c r="E262" s="225" t="s">
        <v>1</v>
      </c>
      <c r="F262" s="226" t="s">
        <v>286</v>
      </c>
      <c r="G262" s="224"/>
      <c r="H262" s="225" t="s">
        <v>1</v>
      </c>
      <c r="I262" s="227"/>
      <c r="J262" s="224"/>
      <c r="K262" s="224"/>
      <c r="L262" s="228"/>
      <c r="M262" s="229"/>
      <c r="N262" s="230"/>
      <c r="O262" s="230"/>
      <c r="P262" s="230"/>
      <c r="Q262" s="230"/>
      <c r="R262" s="230"/>
      <c r="S262" s="230"/>
      <c r="T262" s="231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2" t="s">
        <v>128</v>
      </c>
      <c r="AU262" s="232" t="s">
        <v>85</v>
      </c>
      <c r="AV262" s="12" t="s">
        <v>83</v>
      </c>
      <c r="AW262" s="12" t="s">
        <v>31</v>
      </c>
      <c r="AX262" s="12" t="s">
        <v>75</v>
      </c>
      <c r="AY262" s="232" t="s">
        <v>125</v>
      </c>
    </row>
    <row r="263" s="12" customFormat="1">
      <c r="A263" s="12"/>
      <c r="B263" s="223"/>
      <c r="C263" s="224"/>
      <c r="D263" s="218" t="s">
        <v>128</v>
      </c>
      <c r="E263" s="225" t="s">
        <v>1</v>
      </c>
      <c r="F263" s="226" t="s">
        <v>129</v>
      </c>
      <c r="G263" s="224"/>
      <c r="H263" s="225" t="s">
        <v>1</v>
      </c>
      <c r="I263" s="227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2" t="s">
        <v>128</v>
      </c>
      <c r="AU263" s="232" t="s">
        <v>85</v>
      </c>
      <c r="AV263" s="12" t="s">
        <v>83</v>
      </c>
      <c r="AW263" s="12" t="s">
        <v>31</v>
      </c>
      <c r="AX263" s="12" t="s">
        <v>75</v>
      </c>
      <c r="AY263" s="232" t="s">
        <v>125</v>
      </c>
    </row>
    <row r="264" s="12" customFormat="1">
      <c r="A264" s="12"/>
      <c r="B264" s="223"/>
      <c r="C264" s="224"/>
      <c r="D264" s="218" t="s">
        <v>128</v>
      </c>
      <c r="E264" s="225" t="s">
        <v>1</v>
      </c>
      <c r="F264" s="226" t="s">
        <v>212</v>
      </c>
      <c r="G264" s="224"/>
      <c r="H264" s="225" t="s">
        <v>1</v>
      </c>
      <c r="I264" s="227"/>
      <c r="J264" s="224"/>
      <c r="K264" s="224"/>
      <c r="L264" s="228"/>
      <c r="M264" s="229"/>
      <c r="N264" s="230"/>
      <c r="O264" s="230"/>
      <c r="P264" s="230"/>
      <c r="Q264" s="230"/>
      <c r="R264" s="230"/>
      <c r="S264" s="230"/>
      <c r="T264" s="231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2" t="s">
        <v>128</v>
      </c>
      <c r="AU264" s="232" t="s">
        <v>85</v>
      </c>
      <c r="AV264" s="12" t="s">
        <v>83</v>
      </c>
      <c r="AW264" s="12" t="s">
        <v>31</v>
      </c>
      <c r="AX264" s="12" t="s">
        <v>75</v>
      </c>
      <c r="AY264" s="232" t="s">
        <v>125</v>
      </c>
    </row>
    <row r="265" s="13" customFormat="1">
      <c r="A265" s="13"/>
      <c r="B265" s="233"/>
      <c r="C265" s="234"/>
      <c r="D265" s="218" t="s">
        <v>128</v>
      </c>
      <c r="E265" s="235" t="s">
        <v>1</v>
      </c>
      <c r="F265" s="236" t="s">
        <v>287</v>
      </c>
      <c r="G265" s="234"/>
      <c r="H265" s="237">
        <v>0.22500000000000001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128</v>
      </c>
      <c r="AU265" s="243" t="s">
        <v>85</v>
      </c>
      <c r="AV265" s="13" t="s">
        <v>85</v>
      </c>
      <c r="AW265" s="13" t="s">
        <v>31</v>
      </c>
      <c r="AX265" s="13" t="s">
        <v>75</v>
      </c>
      <c r="AY265" s="243" t="s">
        <v>125</v>
      </c>
    </row>
    <row r="266" s="13" customFormat="1">
      <c r="A266" s="13"/>
      <c r="B266" s="233"/>
      <c r="C266" s="234"/>
      <c r="D266" s="218" t="s">
        <v>128</v>
      </c>
      <c r="E266" s="235" t="s">
        <v>1</v>
      </c>
      <c r="F266" s="236" t="s">
        <v>288</v>
      </c>
      <c r="G266" s="234"/>
      <c r="H266" s="237">
        <v>0.315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128</v>
      </c>
      <c r="AU266" s="243" t="s">
        <v>85</v>
      </c>
      <c r="AV266" s="13" t="s">
        <v>85</v>
      </c>
      <c r="AW266" s="13" t="s">
        <v>31</v>
      </c>
      <c r="AX266" s="13" t="s">
        <v>75</v>
      </c>
      <c r="AY266" s="243" t="s">
        <v>125</v>
      </c>
    </row>
    <row r="267" s="16" customFormat="1">
      <c r="A267" s="16"/>
      <c r="B267" s="271"/>
      <c r="C267" s="272"/>
      <c r="D267" s="218" t="s">
        <v>128</v>
      </c>
      <c r="E267" s="273" t="s">
        <v>1</v>
      </c>
      <c r="F267" s="274" t="s">
        <v>156</v>
      </c>
      <c r="G267" s="272"/>
      <c r="H267" s="275">
        <v>0.54000000000000004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1" t="s">
        <v>128</v>
      </c>
      <c r="AU267" s="281" t="s">
        <v>85</v>
      </c>
      <c r="AV267" s="16" t="s">
        <v>124</v>
      </c>
      <c r="AW267" s="16" t="s">
        <v>31</v>
      </c>
      <c r="AX267" s="16" t="s">
        <v>83</v>
      </c>
      <c r="AY267" s="281" t="s">
        <v>125</v>
      </c>
    </row>
    <row r="268" s="2" customFormat="1" ht="33" customHeight="1">
      <c r="A268" s="39"/>
      <c r="B268" s="40"/>
      <c r="C268" s="204" t="s">
        <v>289</v>
      </c>
      <c r="D268" s="204" t="s">
        <v>120</v>
      </c>
      <c r="E268" s="205" t="s">
        <v>290</v>
      </c>
      <c r="F268" s="206" t="s">
        <v>291</v>
      </c>
      <c r="G268" s="207" t="s">
        <v>292</v>
      </c>
      <c r="H268" s="208">
        <v>24.5</v>
      </c>
      <c r="I268" s="209"/>
      <c r="J268" s="210">
        <f>ROUND(I268*H268,2)</f>
        <v>0</v>
      </c>
      <c r="K268" s="211"/>
      <c r="L268" s="45"/>
      <c r="M268" s="212" t="s">
        <v>1</v>
      </c>
      <c r="N268" s="213" t="s">
        <v>40</v>
      </c>
      <c r="O268" s="92"/>
      <c r="P268" s="214">
        <f>O268*H268</f>
        <v>0</v>
      </c>
      <c r="Q268" s="214">
        <v>0.00122</v>
      </c>
      <c r="R268" s="214">
        <f>Q268*H268</f>
        <v>0.02989</v>
      </c>
      <c r="S268" s="214">
        <v>0.001</v>
      </c>
      <c r="T268" s="215">
        <f>S268*H268</f>
        <v>0.024500000000000001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124</v>
      </c>
      <c r="AT268" s="216" t="s">
        <v>120</v>
      </c>
      <c r="AU268" s="216" t="s">
        <v>85</v>
      </c>
      <c r="AY268" s="18" t="s">
        <v>125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83</v>
      </c>
      <c r="BK268" s="217">
        <f>ROUND(I268*H268,2)</f>
        <v>0</v>
      </c>
      <c r="BL268" s="18" t="s">
        <v>124</v>
      </c>
      <c r="BM268" s="216" t="s">
        <v>293</v>
      </c>
    </row>
    <row r="269" s="2" customFormat="1">
      <c r="A269" s="39"/>
      <c r="B269" s="40"/>
      <c r="C269" s="41"/>
      <c r="D269" s="218" t="s">
        <v>127</v>
      </c>
      <c r="E269" s="41"/>
      <c r="F269" s="219" t="s">
        <v>294</v>
      </c>
      <c r="G269" s="41"/>
      <c r="H269" s="41"/>
      <c r="I269" s="220"/>
      <c r="J269" s="41"/>
      <c r="K269" s="41"/>
      <c r="L269" s="45"/>
      <c r="M269" s="221"/>
      <c r="N269" s="222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127</v>
      </c>
      <c r="AU269" s="18" t="s">
        <v>85</v>
      </c>
    </row>
    <row r="270" s="12" customFormat="1">
      <c r="A270" s="12"/>
      <c r="B270" s="223"/>
      <c r="C270" s="224"/>
      <c r="D270" s="218" t="s">
        <v>128</v>
      </c>
      <c r="E270" s="225" t="s">
        <v>1</v>
      </c>
      <c r="F270" s="226" t="s">
        <v>129</v>
      </c>
      <c r="G270" s="224"/>
      <c r="H270" s="225" t="s">
        <v>1</v>
      </c>
      <c r="I270" s="227"/>
      <c r="J270" s="224"/>
      <c r="K270" s="224"/>
      <c r="L270" s="228"/>
      <c r="M270" s="229"/>
      <c r="N270" s="230"/>
      <c r="O270" s="230"/>
      <c r="P270" s="230"/>
      <c r="Q270" s="230"/>
      <c r="R270" s="230"/>
      <c r="S270" s="230"/>
      <c r="T270" s="231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2" t="s">
        <v>128</v>
      </c>
      <c r="AU270" s="232" t="s">
        <v>85</v>
      </c>
      <c r="AV270" s="12" t="s">
        <v>83</v>
      </c>
      <c r="AW270" s="12" t="s">
        <v>31</v>
      </c>
      <c r="AX270" s="12" t="s">
        <v>75</v>
      </c>
      <c r="AY270" s="232" t="s">
        <v>125</v>
      </c>
    </row>
    <row r="271" s="12" customFormat="1">
      <c r="A271" s="12"/>
      <c r="B271" s="223"/>
      <c r="C271" s="224"/>
      <c r="D271" s="218" t="s">
        <v>128</v>
      </c>
      <c r="E271" s="225" t="s">
        <v>1</v>
      </c>
      <c r="F271" s="226" t="s">
        <v>295</v>
      </c>
      <c r="G271" s="224"/>
      <c r="H271" s="225" t="s">
        <v>1</v>
      </c>
      <c r="I271" s="227"/>
      <c r="J271" s="224"/>
      <c r="K271" s="224"/>
      <c r="L271" s="228"/>
      <c r="M271" s="229"/>
      <c r="N271" s="230"/>
      <c r="O271" s="230"/>
      <c r="P271" s="230"/>
      <c r="Q271" s="230"/>
      <c r="R271" s="230"/>
      <c r="S271" s="230"/>
      <c r="T271" s="23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2" t="s">
        <v>128</v>
      </c>
      <c r="AU271" s="232" t="s">
        <v>85</v>
      </c>
      <c r="AV271" s="12" t="s">
        <v>83</v>
      </c>
      <c r="AW271" s="12" t="s">
        <v>31</v>
      </c>
      <c r="AX271" s="12" t="s">
        <v>75</v>
      </c>
      <c r="AY271" s="232" t="s">
        <v>125</v>
      </c>
    </row>
    <row r="272" s="13" customFormat="1">
      <c r="A272" s="13"/>
      <c r="B272" s="233"/>
      <c r="C272" s="234"/>
      <c r="D272" s="218" t="s">
        <v>128</v>
      </c>
      <c r="E272" s="235" t="s">
        <v>1</v>
      </c>
      <c r="F272" s="236" t="s">
        <v>296</v>
      </c>
      <c r="G272" s="234"/>
      <c r="H272" s="237">
        <v>9.8000000000000007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128</v>
      </c>
      <c r="AU272" s="243" t="s">
        <v>85</v>
      </c>
      <c r="AV272" s="13" t="s">
        <v>85</v>
      </c>
      <c r="AW272" s="13" t="s">
        <v>31</v>
      </c>
      <c r="AX272" s="13" t="s">
        <v>75</v>
      </c>
      <c r="AY272" s="243" t="s">
        <v>125</v>
      </c>
    </row>
    <row r="273" s="13" customFormat="1">
      <c r="A273" s="13"/>
      <c r="B273" s="233"/>
      <c r="C273" s="234"/>
      <c r="D273" s="218" t="s">
        <v>128</v>
      </c>
      <c r="E273" s="235" t="s">
        <v>1</v>
      </c>
      <c r="F273" s="236" t="s">
        <v>297</v>
      </c>
      <c r="G273" s="234"/>
      <c r="H273" s="237">
        <v>14.699999999999999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128</v>
      </c>
      <c r="AU273" s="243" t="s">
        <v>85</v>
      </c>
      <c r="AV273" s="13" t="s">
        <v>85</v>
      </c>
      <c r="AW273" s="13" t="s">
        <v>31</v>
      </c>
      <c r="AX273" s="13" t="s">
        <v>75</v>
      </c>
      <c r="AY273" s="243" t="s">
        <v>125</v>
      </c>
    </row>
    <row r="274" s="16" customFormat="1">
      <c r="A274" s="16"/>
      <c r="B274" s="271"/>
      <c r="C274" s="272"/>
      <c r="D274" s="218" t="s">
        <v>128</v>
      </c>
      <c r="E274" s="273" t="s">
        <v>1</v>
      </c>
      <c r="F274" s="274" t="s">
        <v>156</v>
      </c>
      <c r="G274" s="272"/>
      <c r="H274" s="275">
        <v>24.5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1" t="s">
        <v>128</v>
      </c>
      <c r="AU274" s="281" t="s">
        <v>85</v>
      </c>
      <c r="AV274" s="16" t="s">
        <v>124</v>
      </c>
      <c r="AW274" s="16" t="s">
        <v>31</v>
      </c>
      <c r="AX274" s="16" t="s">
        <v>83</v>
      </c>
      <c r="AY274" s="281" t="s">
        <v>125</v>
      </c>
    </row>
    <row r="275" s="2" customFormat="1" ht="21.75" customHeight="1">
      <c r="A275" s="39"/>
      <c r="B275" s="40"/>
      <c r="C275" s="282" t="s">
        <v>298</v>
      </c>
      <c r="D275" s="282" t="s">
        <v>299</v>
      </c>
      <c r="E275" s="283" t="s">
        <v>300</v>
      </c>
      <c r="F275" s="284" t="s">
        <v>301</v>
      </c>
      <c r="G275" s="285" t="s">
        <v>123</v>
      </c>
      <c r="H275" s="286">
        <v>0.095000000000000001</v>
      </c>
      <c r="I275" s="287"/>
      <c r="J275" s="288">
        <f>ROUND(I275*H275,2)</f>
        <v>0</v>
      </c>
      <c r="K275" s="289"/>
      <c r="L275" s="290"/>
      <c r="M275" s="291" t="s">
        <v>1</v>
      </c>
      <c r="N275" s="292" t="s">
        <v>40</v>
      </c>
      <c r="O275" s="92"/>
      <c r="P275" s="214">
        <f>O275*H275</f>
        <v>0</v>
      </c>
      <c r="Q275" s="214">
        <v>1</v>
      </c>
      <c r="R275" s="214">
        <f>Q275*H275</f>
        <v>0.095000000000000001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179</v>
      </c>
      <c r="AT275" s="216" t="s">
        <v>299</v>
      </c>
      <c r="AU275" s="216" t="s">
        <v>85</v>
      </c>
      <c r="AY275" s="18" t="s">
        <v>125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124</v>
      </c>
      <c r="BM275" s="216" t="s">
        <v>302</v>
      </c>
    </row>
    <row r="276" s="2" customFormat="1">
      <c r="A276" s="39"/>
      <c r="B276" s="40"/>
      <c r="C276" s="41"/>
      <c r="D276" s="218" t="s">
        <v>127</v>
      </c>
      <c r="E276" s="41"/>
      <c r="F276" s="219" t="s">
        <v>301</v>
      </c>
      <c r="G276" s="41"/>
      <c r="H276" s="41"/>
      <c r="I276" s="220"/>
      <c r="J276" s="41"/>
      <c r="K276" s="41"/>
      <c r="L276" s="45"/>
      <c r="M276" s="221"/>
      <c r="N276" s="222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127</v>
      </c>
      <c r="AU276" s="18" t="s">
        <v>85</v>
      </c>
    </row>
    <row r="277" s="2" customFormat="1">
      <c r="A277" s="39"/>
      <c r="B277" s="40"/>
      <c r="C277" s="41"/>
      <c r="D277" s="218" t="s">
        <v>303</v>
      </c>
      <c r="E277" s="41"/>
      <c r="F277" s="293" t="s">
        <v>304</v>
      </c>
      <c r="G277" s="41"/>
      <c r="H277" s="41"/>
      <c r="I277" s="220"/>
      <c r="J277" s="41"/>
      <c r="K277" s="41"/>
      <c r="L277" s="45"/>
      <c r="M277" s="221"/>
      <c r="N277" s="222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303</v>
      </c>
      <c r="AU277" s="18" t="s">
        <v>85</v>
      </c>
    </row>
    <row r="278" s="2" customFormat="1" ht="21.75" customHeight="1">
      <c r="A278" s="39"/>
      <c r="B278" s="40"/>
      <c r="C278" s="204" t="s">
        <v>305</v>
      </c>
      <c r="D278" s="204" t="s">
        <v>120</v>
      </c>
      <c r="E278" s="205" t="s">
        <v>306</v>
      </c>
      <c r="F278" s="206" t="s">
        <v>307</v>
      </c>
      <c r="G278" s="207" t="s">
        <v>292</v>
      </c>
      <c r="H278" s="208">
        <v>24.5</v>
      </c>
      <c r="I278" s="209"/>
      <c r="J278" s="210">
        <f>ROUND(I278*H278,2)</f>
        <v>0</v>
      </c>
      <c r="K278" s="211"/>
      <c r="L278" s="45"/>
      <c r="M278" s="212" t="s">
        <v>1</v>
      </c>
      <c r="N278" s="213" t="s">
        <v>40</v>
      </c>
      <c r="O278" s="92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124</v>
      </c>
      <c r="AT278" s="216" t="s">
        <v>120</v>
      </c>
      <c r="AU278" s="216" t="s">
        <v>85</v>
      </c>
      <c r="AY278" s="18" t="s">
        <v>125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83</v>
      </c>
      <c r="BK278" s="217">
        <f>ROUND(I278*H278,2)</f>
        <v>0</v>
      </c>
      <c r="BL278" s="18" t="s">
        <v>124</v>
      </c>
      <c r="BM278" s="216" t="s">
        <v>308</v>
      </c>
    </row>
    <row r="279" s="2" customFormat="1">
      <c r="A279" s="39"/>
      <c r="B279" s="40"/>
      <c r="C279" s="41"/>
      <c r="D279" s="218" t="s">
        <v>127</v>
      </c>
      <c r="E279" s="41"/>
      <c r="F279" s="219" t="s">
        <v>309</v>
      </c>
      <c r="G279" s="41"/>
      <c r="H279" s="41"/>
      <c r="I279" s="220"/>
      <c r="J279" s="41"/>
      <c r="K279" s="41"/>
      <c r="L279" s="45"/>
      <c r="M279" s="221"/>
      <c r="N279" s="222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127</v>
      </c>
      <c r="AU279" s="18" t="s">
        <v>85</v>
      </c>
    </row>
    <row r="280" s="15" customFormat="1" ht="22.8" customHeight="1">
      <c r="A280" s="15"/>
      <c r="B280" s="255"/>
      <c r="C280" s="256"/>
      <c r="D280" s="257" t="s">
        <v>74</v>
      </c>
      <c r="E280" s="269" t="s">
        <v>310</v>
      </c>
      <c r="F280" s="269" t="s">
        <v>311</v>
      </c>
      <c r="G280" s="256"/>
      <c r="H280" s="256"/>
      <c r="I280" s="259"/>
      <c r="J280" s="270">
        <f>BK280</f>
        <v>0</v>
      </c>
      <c r="K280" s="256"/>
      <c r="L280" s="261"/>
      <c r="M280" s="262"/>
      <c r="N280" s="263"/>
      <c r="O280" s="263"/>
      <c r="P280" s="264">
        <f>SUM(P281:P288)</f>
        <v>0</v>
      </c>
      <c r="Q280" s="263"/>
      <c r="R280" s="264">
        <f>SUM(R281:R288)</f>
        <v>0</v>
      </c>
      <c r="S280" s="263"/>
      <c r="T280" s="265">
        <f>SUM(T281:T288)</f>
        <v>0</v>
      </c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R280" s="266" t="s">
        <v>83</v>
      </c>
      <c r="AT280" s="267" t="s">
        <v>74</v>
      </c>
      <c r="AU280" s="267" t="s">
        <v>83</v>
      </c>
      <c r="AY280" s="266" t="s">
        <v>125</v>
      </c>
      <c r="BK280" s="268">
        <f>SUM(BK281:BK288)</f>
        <v>0</v>
      </c>
    </row>
    <row r="281" s="2" customFormat="1" ht="33" customHeight="1">
      <c r="A281" s="39"/>
      <c r="B281" s="40"/>
      <c r="C281" s="204" t="s">
        <v>312</v>
      </c>
      <c r="D281" s="204" t="s">
        <v>120</v>
      </c>
      <c r="E281" s="205" t="s">
        <v>313</v>
      </c>
      <c r="F281" s="206" t="s">
        <v>314</v>
      </c>
      <c r="G281" s="207" t="s">
        <v>123</v>
      </c>
      <c r="H281" s="208">
        <v>14.210000000000001</v>
      </c>
      <c r="I281" s="209"/>
      <c r="J281" s="210">
        <f>ROUND(I281*H281,2)</f>
        <v>0</v>
      </c>
      <c r="K281" s="211"/>
      <c r="L281" s="45"/>
      <c r="M281" s="212" t="s">
        <v>1</v>
      </c>
      <c r="N281" s="213" t="s">
        <v>40</v>
      </c>
      <c r="O281" s="92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124</v>
      </c>
      <c r="AT281" s="216" t="s">
        <v>120</v>
      </c>
      <c r="AU281" s="216" t="s">
        <v>85</v>
      </c>
      <c r="AY281" s="18" t="s">
        <v>125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83</v>
      </c>
      <c r="BK281" s="217">
        <f>ROUND(I281*H281,2)</f>
        <v>0</v>
      </c>
      <c r="BL281" s="18" t="s">
        <v>124</v>
      </c>
      <c r="BM281" s="216" t="s">
        <v>315</v>
      </c>
    </row>
    <row r="282" s="2" customFormat="1">
      <c r="A282" s="39"/>
      <c r="B282" s="40"/>
      <c r="C282" s="41"/>
      <c r="D282" s="218" t="s">
        <v>127</v>
      </c>
      <c r="E282" s="41"/>
      <c r="F282" s="219" t="s">
        <v>316</v>
      </c>
      <c r="G282" s="41"/>
      <c r="H282" s="41"/>
      <c r="I282" s="220"/>
      <c r="J282" s="41"/>
      <c r="K282" s="41"/>
      <c r="L282" s="45"/>
      <c r="M282" s="221"/>
      <c r="N282" s="222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127</v>
      </c>
      <c r="AU282" s="18" t="s">
        <v>85</v>
      </c>
    </row>
    <row r="283" s="2" customFormat="1" ht="21.75" customHeight="1">
      <c r="A283" s="39"/>
      <c r="B283" s="40"/>
      <c r="C283" s="204" t="s">
        <v>317</v>
      </c>
      <c r="D283" s="204" t="s">
        <v>120</v>
      </c>
      <c r="E283" s="205" t="s">
        <v>318</v>
      </c>
      <c r="F283" s="206" t="s">
        <v>319</v>
      </c>
      <c r="G283" s="207" t="s">
        <v>123</v>
      </c>
      <c r="H283" s="208">
        <v>298.41000000000003</v>
      </c>
      <c r="I283" s="209"/>
      <c r="J283" s="210">
        <f>ROUND(I283*H283,2)</f>
        <v>0</v>
      </c>
      <c r="K283" s="211"/>
      <c r="L283" s="45"/>
      <c r="M283" s="212" t="s">
        <v>1</v>
      </c>
      <c r="N283" s="213" t="s">
        <v>40</v>
      </c>
      <c r="O283" s="92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124</v>
      </c>
      <c r="AT283" s="216" t="s">
        <v>120</v>
      </c>
      <c r="AU283" s="216" t="s">
        <v>85</v>
      </c>
      <c r="AY283" s="18" t="s">
        <v>125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83</v>
      </c>
      <c r="BK283" s="217">
        <f>ROUND(I283*H283,2)</f>
        <v>0</v>
      </c>
      <c r="BL283" s="18" t="s">
        <v>124</v>
      </c>
      <c r="BM283" s="216" t="s">
        <v>320</v>
      </c>
    </row>
    <row r="284" s="2" customFormat="1">
      <c r="A284" s="39"/>
      <c r="B284" s="40"/>
      <c r="C284" s="41"/>
      <c r="D284" s="218" t="s">
        <v>127</v>
      </c>
      <c r="E284" s="41"/>
      <c r="F284" s="219" t="s">
        <v>321</v>
      </c>
      <c r="G284" s="41"/>
      <c r="H284" s="41"/>
      <c r="I284" s="220"/>
      <c r="J284" s="41"/>
      <c r="K284" s="41"/>
      <c r="L284" s="45"/>
      <c r="M284" s="221"/>
      <c r="N284" s="222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127</v>
      </c>
      <c r="AU284" s="18" t="s">
        <v>85</v>
      </c>
    </row>
    <row r="285" s="12" customFormat="1">
      <c r="A285" s="12"/>
      <c r="B285" s="223"/>
      <c r="C285" s="224"/>
      <c r="D285" s="218" t="s">
        <v>128</v>
      </c>
      <c r="E285" s="225" t="s">
        <v>1</v>
      </c>
      <c r="F285" s="226" t="s">
        <v>322</v>
      </c>
      <c r="G285" s="224"/>
      <c r="H285" s="225" t="s">
        <v>1</v>
      </c>
      <c r="I285" s="227"/>
      <c r="J285" s="224"/>
      <c r="K285" s="224"/>
      <c r="L285" s="228"/>
      <c r="M285" s="229"/>
      <c r="N285" s="230"/>
      <c r="O285" s="230"/>
      <c r="P285" s="230"/>
      <c r="Q285" s="230"/>
      <c r="R285" s="230"/>
      <c r="S285" s="230"/>
      <c r="T285" s="231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2" t="s">
        <v>128</v>
      </c>
      <c r="AU285" s="232" t="s">
        <v>85</v>
      </c>
      <c r="AV285" s="12" t="s">
        <v>83</v>
      </c>
      <c r="AW285" s="12" t="s">
        <v>31</v>
      </c>
      <c r="AX285" s="12" t="s">
        <v>75</v>
      </c>
      <c r="AY285" s="232" t="s">
        <v>125</v>
      </c>
    </row>
    <row r="286" s="13" customFormat="1">
      <c r="A286" s="13"/>
      <c r="B286" s="233"/>
      <c r="C286" s="234"/>
      <c r="D286" s="218" t="s">
        <v>128</v>
      </c>
      <c r="E286" s="235" t="s">
        <v>1</v>
      </c>
      <c r="F286" s="236" t="s">
        <v>323</v>
      </c>
      <c r="G286" s="234"/>
      <c r="H286" s="237">
        <v>298.41000000000003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128</v>
      </c>
      <c r="AU286" s="243" t="s">
        <v>85</v>
      </c>
      <c r="AV286" s="13" t="s">
        <v>85</v>
      </c>
      <c r="AW286" s="13" t="s">
        <v>31</v>
      </c>
      <c r="AX286" s="13" t="s">
        <v>83</v>
      </c>
      <c r="AY286" s="243" t="s">
        <v>125</v>
      </c>
    </row>
    <row r="287" s="2" customFormat="1" ht="33" customHeight="1">
      <c r="A287" s="39"/>
      <c r="B287" s="40"/>
      <c r="C287" s="204" t="s">
        <v>324</v>
      </c>
      <c r="D287" s="204" t="s">
        <v>120</v>
      </c>
      <c r="E287" s="205" t="s">
        <v>325</v>
      </c>
      <c r="F287" s="206" t="s">
        <v>326</v>
      </c>
      <c r="G287" s="207" t="s">
        <v>123</v>
      </c>
      <c r="H287" s="208">
        <v>14.210000000000001</v>
      </c>
      <c r="I287" s="209"/>
      <c r="J287" s="210">
        <f>ROUND(I287*H287,2)</f>
        <v>0</v>
      </c>
      <c r="K287" s="211"/>
      <c r="L287" s="45"/>
      <c r="M287" s="212" t="s">
        <v>1</v>
      </c>
      <c r="N287" s="213" t="s">
        <v>40</v>
      </c>
      <c r="O287" s="92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124</v>
      </c>
      <c r="AT287" s="216" t="s">
        <v>120</v>
      </c>
      <c r="AU287" s="216" t="s">
        <v>85</v>
      </c>
      <c r="AY287" s="18" t="s">
        <v>125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83</v>
      </c>
      <c r="BK287" s="217">
        <f>ROUND(I287*H287,2)</f>
        <v>0</v>
      </c>
      <c r="BL287" s="18" t="s">
        <v>124</v>
      </c>
      <c r="BM287" s="216" t="s">
        <v>327</v>
      </c>
    </row>
    <row r="288" s="2" customFormat="1">
      <c r="A288" s="39"/>
      <c r="B288" s="40"/>
      <c r="C288" s="41"/>
      <c r="D288" s="218" t="s">
        <v>127</v>
      </c>
      <c r="E288" s="41"/>
      <c r="F288" s="219" t="s">
        <v>328</v>
      </c>
      <c r="G288" s="41"/>
      <c r="H288" s="41"/>
      <c r="I288" s="220"/>
      <c r="J288" s="41"/>
      <c r="K288" s="41"/>
      <c r="L288" s="45"/>
      <c r="M288" s="221"/>
      <c r="N288" s="222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127</v>
      </c>
      <c r="AU288" s="18" t="s">
        <v>85</v>
      </c>
    </row>
    <row r="289" s="15" customFormat="1" ht="22.8" customHeight="1">
      <c r="A289" s="15"/>
      <c r="B289" s="255"/>
      <c r="C289" s="256"/>
      <c r="D289" s="257" t="s">
        <v>74</v>
      </c>
      <c r="E289" s="269" t="s">
        <v>329</v>
      </c>
      <c r="F289" s="269" t="s">
        <v>330</v>
      </c>
      <c r="G289" s="256"/>
      <c r="H289" s="256"/>
      <c r="I289" s="259"/>
      <c r="J289" s="270">
        <f>BK289</f>
        <v>0</v>
      </c>
      <c r="K289" s="256"/>
      <c r="L289" s="261"/>
      <c r="M289" s="262"/>
      <c r="N289" s="263"/>
      <c r="O289" s="263"/>
      <c r="P289" s="264">
        <f>SUM(P290:P291)</f>
        <v>0</v>
      </c>
      <c r="Q289" s="263"/>
      <c r="R289" s="264">
        <f>SUM(R290:R291)</f>
        <v>0</v>
      </c>
      <c r="S289" s="263"/>
      <c r="T289" s="265">
        <f>SUM(T290:T291)</f>
        <v>0</v>
      </c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R289" s="266" t="s">
        <v>83</v>
      </c>
      <c r="AT289" s="267" t="s">
        <v>74</v>
      </c>
      <c r="AU289" s="267" t="s">
        <v>83</v>
      </c>
      <c r="AY289" s="266" t="s">
        <v>125</v>
      </c>
      <c r="BK289" s="268">
        <f>SUM(BK290:BK291)</f>
        <v>0</v>
      </c>
    </row>
    <row r="290" s="2" customFormat="1" ht="16.5" customHeight="1">
      <c r="A290" s="39"/>
      <c r="B290" s="40"/>
      <c r="C290" s="204" t="s">
        <v>331</v>
      </c>
      <c r="D290" s="204" t="s">
        <v>120</v>
      </c>
      <c r="E290" s="205" t="s">
        <v>332</v>
      </c>
      <c r="F290" s="206" t="s">
        <v>333</v>
      </c>
      <c r="G290" s="207" t="s">
        <v>123</v>
      </c>
      <c r="H290" s="208">
        <v>189.05699999999999</v>
      </c>
      <c r="I290" s="209"/>
      <c r="J290" s="210">
        <f>ROUND(I290*H290,2)</f>
        <v>0</v>
      </c>
      <c r="K290" s="211"/>
      <c r="L290" s="45"/>
      <c r="M290" s="212" t="s">
        <v>1</v>
      </c>
      <c r="N290" s="213" t="s">
        <v>40</v>
      </c>
      <c r="O290" s="92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124</v>
      </c>
      <c r="AT290" s="216" t="s">
        <v>120</v>
      </c>
      <c r="AU290" s="216" t="s">
        <v>85</v>
      </c>
      <c r="AY290" s="18" t="s">
        <v>125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83</v>
      </c>
      <c r="BK290" s="217">
        <f>ROUND(I290*H290,2)</f>
        <v>0</v>
      </c>
      <c r="BL290" s="18" t="s">
        <v>124</v>
      </c>
      <c r="BM290" s="216" t="s">
        <v>334</v>
      </c>
    </row>
    <row r="291" s="2" customFormat="1">
      <c r="A291" s="39"/>
      <c r="B291" s="40"/>
      <c r="C291" s="41"/>
      <c r="D291" s="218" t="s">
        <v>127</v>
      </c>
      <c r="E291" s="41"/>
      <c r="F291" s="219" t="s">
        <v>335</v>
      </c>
      <c r="G291" s="41"/>
      <c r="H291" s="41"/>
      <c r="I291" s="220"/>
      <c r="J291" s="41"/>
      <c r="K291" s="41"/>
      <c r="L291" s="45"/>
      <c r="M291" s="221"/>
      <c r="N291" s="222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127</v>
      </c>
      <c r="AU291" s="18" t="s">
        <v>85</v>
      </c>
    </row>
    <row r="292" s="15" customFormat="1" ht="25.92" customHeight="1">
      <c r="A292" s="15"/>
      <c r="B292" s="255"/>
      <c r="C292" s="256"/>
      <c r="D292" s="257" t="s">
        <v>74</v>
      </c>
      <c r="E292" s="258" t="s">
        <v>336</v>
      </c>
      <c r="F292" s="258" t="s">
        <v>337</v>
      </c>
      <c r="G292" s="256"/>
      <c r="H292" s="256"/>
      <c r="I292" s="259"/>
      <c r="J292" s="260">
        <f>BK292</f>
        <v>0</v>
      </c>
      <c r="K292" s="256"/>
      <c r="L292" s="261"/>
      <c r="M292" s="262"/>
      <c r="N292" s="263"/>
      <c r="O292" s="263"/>
      <c r="P292" s="264">
        <f>P293</f>
        <v>0</v>
      </c>
      <c r="Q292" s="263"/>
      <c r="R292" s="264">
        <f>R293</f>
        <v>0</v>
      </c>
      <c r="S292" s="263"/>
      <c r="T292" s="265">
        <f>T293</f>
        <v>0</v>
      </c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R292" s="266" t="s">
        <v>157</v>
      </c>
      <c r="AT292" s="267" t="s">
        <v>74</v>
      </c>
      <c r="AU292" s="267" t="s">
        <v>75</v>
      </c>
      <c r="AY292" s="266" t="s">
        <v>125</v>
      </c>
      <c r="BK292" s="268">
        <f>BK293</f>
        <v>0</v>
      </c>
    </row>
    <row r="293" s="15" customFormat="1" ht="22.8" customHeight="1">
      <c r="A293" s="15"/>
      <c r="B293" s="255"/>
      <c r="C293" s="256"/>
      <c r="D293" s="257" t="s">
        <v>74</v>
      </c>
      <c r="E293" s="269" t="s">
        <v>338</v>
      </c>
      <c r="F293" s="269" t="s">
        <v>339</v>
      </c>
      <c r="G293" s="256"/>
      <c r="H293" s="256"/>
      <c r="I293" s="259"/>
      <c r="J293" s="270">
        <f>BK293</f>
        <v>0</v>
      </c>
      <c r="K293" s="256"/>
      <c r="L293" s="261"/>
      <c r="M293" s="262"/>
      <c r="N293" s="263"/>
      <c r="O293" s="263"/>
      <c r="P293" s="264">
        <f>SUM(P294:P334)</f>
        <v>0</v>
      </c>
      <c r="Q293" s="263"/>
      <c r="R293" s="264">
        <f>SUM(R294:R334)</f>
        <v>0</v>
      </c>
      <c r="S293" s="263"/>
      <c r="T293" s="265">
        <f>SUM(T294:T334)</f>
        <v>0</v>
      </c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R293" s="266" t="s">
        <v>157</v>
      </c>
      <c r="AT293" s="267" t="s">
        <v>74</v>
      </c>
      <c r="AU293" s="267" t="s">
        <v>83</v>
      </c>
      <c r="AY293" s="266" t="s">
        <v>125</v>
      </c>
      <c r="BK293" s="268">
        <f>SUM(BK294:BK334)</f>
        <v>0</v>
      </c>
    </row>
    <row r="294" s="2" customFormat="1" ht="16.5" customHeight="1">
      <c r="A294" s="39"/>
      <c r="B294" s="40"/>
      <c r="C294" s="204" t="s">
        <v>340</v>
      </c>
      <c r="D294" s="204" t="s">
        <v>120</v>
      </c>
      <c r="E294" s="205" t="s">
        <v>341</v>
      </c>
      <c r="F294" s="206" t="s">
        <v>339</v>
      </c>
      <c r="G294" s="207" t="s">
        <v>342</v>
      </c>
      <c r="H294" s="208">
        <v>1</v>
      </c>
      <c r="I294" s="209"/>
      <c r="J294" s="210">
        <f>ROUND(I294*H294,2)</f>
        <v>0</v>
      </c>
      <c r="K294" s="211"/>
      <c r="L294" s="45"/>
      <c r="M294" s="212" t="s">
        <v>1</v>
      </c>
      <c r="N294" s="213" t="s">
        <v>40</v>
      </c>
      <c r="O294" s="92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343</v>
      </c>
      <c r="AT294" s="216" t="s">
        <v>120</v>
      </c>
      <c r="AU294" s="216" t="s">
        <v>85</v>
      </c>
      <c r="AY294" s="18" t="s">
        <v>125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83</v>
      </c>
      <c r="BK294" s="217">
        <f>ROUND(I294*H294,2)</f>
        <v>0</v>
      </c>
      <c r="BL294" s="18" t="s">
        <v>343</v>
      </c>
      <c r="BM294" s="216" t="s">
        <v>344</v>
      </c>
    </row>
    <row r="295" s="2" customFormat="1">
      <c r="A295" s="39"/>
      <c r="B295" s="40"/>
      <c r="C295" s="41"/>
      <c r="D295" s="218" t="s">
        <v>127</v>
      </c>
      <c r="E295" s="41"/>
      <c r="F295" s="219" t="s">
        <v>339</v>
      </c>
      <c r="G295" s="41"/>
      <c r="H295" s="41"/>
      <c r="I295" s="220"/>
      <c r="J295" s="41"/>
      <c r="K295" s="41"/>
      <c r="L295" s="45"/>
      <c r="M295" s="221"/>
      <c r="N295" s="222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127</v>
      </c>
      <c r="AU295" s="18" t="s">
        <v>85</v>
      </c>
    </row>
    <row r="296" s="13" customFormat="1">
      <c r="A296" s="13"/>
      <c r="B296" s="233"/>
      <c r="C296" s="234"/>
      <c r="D296" s="218" t="s">
        <v>128</v>
      </c>
      <c r="E296" s="235" t="s">
        <v>1</v>
      </c>
      <c r="F296" s="236" t="s">
        <v>345</v>
      </c>
      <c r="G296" s="234"/>
      <c r="H296" s="237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128</v>
      </c>
      <c r="AU296" s="243" t="s">
        <v>85</v>
      </c>
      <c r="AV296" s="13" t="s">
        <v>85</v>
      </c>
      <c r="AW296" s="13" t="s">
        <v>31</v>
      </c>
      <c r="AX296" s="13" t="s">
        <v>83</v>
      </c>
      <c r="AY296" s="243" t="s">
        <v>125</v>
      </c>
    </row>
    <row r="297" s="2" customFormat="1" ht="16.5" customHeight="1">
      <c r="A297" s="39"/>
      <c r="B297" s="40"/>
      <c r="C297" s="204" t="s">
        <v>346</v>
      </c>
      <c r="D297" s="204" t="s">
        <v>120</v>
      </c>
      <c r="E297" s="205" t="s">
        <v>347</v>
      </c>
      <c r="F297" s="206" t="s">
        <v>348</v>
      </c>
      <c r="G297" s="207" t="s">
        <v>349</v>
      </c>
      <c r="H297" s="208">
        <v>1</v>
      </c>
      <c r="I297" s="209"/>
      <c r="J297" s="210">
        <f>ROUND(I297*H297,2)</f>
        <v>0</v>
      </c>
      <c r="K297" s="211"/>
      <c r="L297" s="45"/>
      <c r="M297" s="212" t="s">
        <v>1</v>
      </c>
      <c r="N297" s="213" t="s">
        <v>40</v>
      </c>
      <c r="O297" s="92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343</v>
      </c>
      <c r="AT297" s="216" t="s">
        <v>120</v>
      </c>
      <c r="AU297" s="216" t="s">
        <v>85</v>
      </c>
      <c r="AY297" s="18" t="s">
        <v>125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83</v>
      </c>
      <c r="BK297" s="217">
        <f>ROUND(I297*H297,2)</f>
        <v>0</v>
      </c>
      <c r="BL297" s="18" t="s">
        <v>343</v>
      </c>
      <c r="BM297" s="216" t="s">
        <v>350</v>
      </c>
    </row>
    <row r="298" s="2" customFormat="1">
      <c r="A298" s="39"/>
      <c r="B298" s="40"/>
      <c r="C298" s="41"/>
      <c r="D298" s="218" t="s">
        <v>127</v>
      </c>
      <c r="E298" s="41"/>
      <c r="F298" s="219" t="s">
        <v>351</v>
      </c>
      <c r="G298" s="41"/>
      <c r="H298" s="41"/>
      <c r="I298" s="220"/>
      <c r="J298" s="41"/>
      <c r="K298" s="41"/>
      <c r="L298" s="45"/>
      <c r="M298" s="221"/>
      <c r="N298" s="222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127</v>
      </c>
      <c r="AU298" s="18" t="s">
        <v>85</v>
      </c>
    </row>
    <row r="299" s="12" customFormat="1">
      <c r="A299" s="12"/>
      <c r="B299" s="223"/>
      <c r="C299" s="224"/>
      <c r="D299" s="218" t="s">
        <v>128</v>
      </c>
      <c r="E299" s="225" t="s">
        <v>1</v>
      </c>
      <c r="F299" s="226" t="s">
        <v>352</v>
      </c>
      <c r="G299" s="224"/>
      <c r="H299" s="225" t="s">
        <v>1</v>
      </c>
      <c r="I299" s="227"/>
      <c r="J299" s="224"/>
      <c r="K299" s="224"/>
      <c r="L299" s="228"/>
      <c r="M299" s="229"/>
      <c r="N299" s="230"/>
      <c r="O299" s="230"/>
      <c r="P299" s="230"/>
      <c r="Q299" s="230"/>
      <c r="R299" s="230"/>
      <c r="S299" s="230"/>
      <c r="T299" s="231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2" t="s">
        <v>128</v>
      </c>
      <c r="AU299" s="232" t="s">
        <v>85</v>
      </c>
      <c r="AV299" s="12" t="s">
        <v>83</v>
      </c>
      <c r="AW299" s="12" t="s">
        <v>31</v>
      </c>
      <c r="AX299" s="12" t="s">
        <v>75</v>
      </c>
      <c r="AY299" s="232" t="s">
        <v>125</v>
      </c>
    </row>
    <row r="300" s="12" customFormat="1">
      <c r="A300" s="12"/>
      <c r="B300" s="223"/>
      <c r="C300" s="224"/>
      <c r="D300" s="218" t="s">
        <v>128</v>
      </c>
      <c r="E300" s="225" t="s">
        <v>1</v>
      </c>
      <c r="F300" s="226" t="s">
        <v>353</v>
      </c>
      <c r="G300" s="224"/>
      <c r="H300" s="225" t="s">
        <v>1</v>
      </c>
      <c r="I300" s="227"/>
      <c r="J300" s="224"/>
      <c r="K300" s="224"/>
      <c r="L300" s="228"/>
      <c r="M300" s="229"/>
      <c r="N300" s="230"/>
      <c r="O300" s="230"/>
      <c r="P300" s="230"/>
      <c r="Q300" s="230"/>
      <c r="R300" s="230"/>
      <c r="S300" s="230"/>
      <c r="T300" s="231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32" t="s">
        <v>128</v>
      </c>
      <c r="AU300" s="232" t="s">
        <v>85</v>
      </c>
      <c r="AV300" s="12" t="s">
        <v>83</v>
      </c>
      <c r="AW300" s="12" t="s">
        <v>31</v>
      </c>
      <c r="AX300" s="12" t="s">
        <v>75</v>
      </c>
      <c r="AY300" s="232" t="s">
        <v>125</v>
      </c>
    </row>
    <row r="301" s="13" customFormat="1">
      <c r="A301" s="13"/>
      <c r="B301" s="233"/>
      <c r="C301" s="234"/>
      <c r="D301" s="218" t="s">
        <v>128</v>
      </c>
      <c r="E301" s="235" t="s">
        <v>1</v>
      </c>
      <c r="F301" s="236" t="s">
        <v>354</v>
      </c>
      <c r="G301" s="234"/>
      <c r="H301" s="237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128</v>
      </c>
      <c r="AU301" s="243" t="s">
        <v>85</v>
      </c>
      <c r="AV301" s="13" t="s">
        <v>85</v>
      </c>
      <c r="AW301" s="13" t="s">
        <v>31</v>
      </c>
      <c r="AX301" s="13" t="s">
        <v>83</v>
      </c>
      <c r="AY301" s="243" t="s">
        <v>125</v>
      </c>
    </row>
    <row r="302" s="2" customFormat="1" ht="21.75" customHeight="1">
      <c r="A302" s="39"/>
      <c r="B302" s="40"/>
      <c r="C302" s="204" t="s">
        <v>355</v>
      </c>
      <c r="D302" s="204" t="s">
        <v>120</v>
      </c>
      <c r="E302" s="205" t="s">
        <v>356</v>
      </c>
      <c r="F302" s="206" t="s">
        <v>357</v>
      </c>
      <c r="G302" s="207" t="s">
        <v>349</v>
      </c>
      <c r="H302" s="208">
        <v>1</v>
      </c>
      <c r="I302" s="209"/>
      <c r="J302" s="210">
        <f>ROUND(I302*H302,2)</f>
        <v>0</v>
      </c>
      <c r="K302" s="211"/>
      <c r="L302" s="45"/>
      <c r="M302" s="212" t="s">
        <v>1</v>
      </c>
      <c r="N302" s="213" t="s">
        <v>40</v>
      </c>
      <c r="O302" s="92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343</v>
      </c>
      <c r="AT302" s="216" t="s">
        <v>120</v>
      </c>
      <c r="AU302" s="216" t="s">
        <v>85</v>
      </c>
      <c r="AY302" s="18" t="s">
        <v>125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83</v>
      </c>
      <c r="BK302" s="217">
        <f>ROUND(I302*H302,2)</f>
        <v>0</v>
      </c>
      <c r="BL302" s="18" t="s">
        <v>343</v>
      </c>
      <c r="BM302" s="216" t="s">
        <v>358</v>
      </c>
    </row>
    <row r="303" s="2" customFormat="1">
      <c r="A303" s="39"/>
      <c r="B303" s="40"/>
      <c r="C303" s="41"/>
      <c r="D303" s="218" t="s">
        <v>127</v>
      </c>
      <c r="E303" s="41"/>
      <c r="F303" s="219" t="s">
        <v>359</v>
      </c>
      <c r="G303" s="41"/>
      <c r="H303" s="41"/>
      <c r="I303" s="220"/>
      <c r="J303" s="41"/>
      <c r="K303" s="41"/>
      <c r="L303" s="45"/>
      <c r="M303" s="221"/>
      <c r="N303" s="222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127</v>
      </c>
      <c r="AU303" s="18" t="s">
        <v>85</v>
      </c>
    </row>
    <row r="304" s="13" customFormat="1">
      <c r="A304" s="13"/>
      <c r="B304" s="233"/>
      <c r="C304" s="234"/>
      <c r="D304" s="218" t="s">
        <v>128</v>
      </c>
      <c r="E304" s="235" t="s">
        <v>1</v>
      </c>
      <c r="F304" s="236" t="s">
        <v>360</v>
      </c>
      <c r="G304" s="234"/>
      <c r="H304" s="237">
        <v>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128</v>
      </c>
      <c r="AU304" s="243" t="s">
        <v>85</v>
      </c>
      <c r="AV304" s="13" t="s">
        <v>85</v>
      </c>
      <c r="AW304" s="13" t="s">
        <v>31</v>
      </c>
      <c r="AX304" s="13" t="s">
        <v>83</v>
      </c>
      <c r="AY304" s="243" t="s">
        <v>125</v>
      </c>
    </row>
    <row r="305" s="2" customFormat="1" ht="16.5" customHeight="1">
      <c r="A305" s="39"/>
      <c r="B305" s="40"/>
      <c r="C305" s="204" t="s">
        <v>361</v>
      </c>
      <c r="D305" s="204" t="s">
        <v>120</v>
      </c>
      <c r="E305" s="205" t="s">
        <v>362</v>
      </c>
      <c r="F305" s="206" t="s">
        <v>363</v>
      </c>
      <c r="G305" s="207" t="s">
        <v>349</v>
      </c>
      <c r="H305" s="208">
        <v>1</v>
      </c>
      <c r="I305" s="209"/>
      <c r="J305" s="210">
        <f>ROUND(I305*H305,2)</f>
        <v>0</v>
      </c>
      <c r="K305" s="211"/>
      <c r="L305" s="45"/>
      <c r="M305" s="212" t="s">
        <v>1</v>
      </c>
      <c r="N305" s="213" t="s">
        <v>40</v>
      </c>
      <c r="O305" s="92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343</v>
      </c>
      <c r="AT305" s="216" t="s">
        <v>120</v>
      </c>
      <c r="AU305" s="216" t="s">
        <v>85</v>
      </c>
      <c r="AY305" s="18" t="s">
        <v>125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83</v>
      </c>
      <c r="BK305" s="217">
        <f>ROUND(I305*H305,2)</f>
        <v>0</v>
      </c>
      <c r="BL305" s="18" t="s">
        <v>343</v>
      </c>
      <c r="BM305" s="216" t="s">
        <v>364</v>
      </c>
    </row>
    <row r="306" s="2" customFormat="1">
      <c r="A306" s="39"/>
      <c r="B306" s="40"/>
      <c r="C306" s="41"/>
      <c r="D306" s="218" t="s">
        <v>127</v>
      </c>
      <c r="E306" s="41"/>
      <c r="F306" s="219" t="s">
        <v>365</v>
      </c>
      <c r="G306" s="41"/>
      <c r="H306" s="41"/>
      <c r="I306" s="220"/>
      <c r="J306" s="41"/>
      <c r="K306" s="41"/>
      <c r="L306" s="45"/>
      <c r="M306" s="221"/>
      <c r="N306" s="222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127</v>
      </c>
      <c r="AU306" s="18" t="s">
        <v>85</v>
      </c>
    </row>
    <row r="307" s="13" customFormat="1">
      <c r="A307" s="13"/>
      <c r="B307" s="233"/>
      <c r="C307" s="234"/>
      <c r="D307" s="218" t="s">
        <v>128</v>
      </c>
      <c r="E307" s="235" t="s">
        <v>1</v>
      </c>
      <c r="F307" s="236" t="s">
        <v>366</v>
      </c>
      <c r="G307" s="234"/>
      <c r="H307" s="237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128</v>
      </c>
      <c r="AU307" s="243" t="s">
        <v>85</v>
      </c>
      <c r="AV307" s="13" t="s">
        <v>85</v>
      </c>
      <c r="AW307" s="13" t="s">
        <v>31</v>
      </c>
      <c r="AX307" s="13" t="s">
        <v>83</v>
      </c>
      <c r="AY307" s="243" t="s">
        <v>125</v>
      </c>
    </row>
    <row r="308" s="2" customFormat="1" ht="16.5" customHeight="1">
      <c r="A308" s="39"/>
      <c r="B308" s="40"/>
      <c r="C308" s="204" t="s">
        <v>367</v>
      </c>
      <c r="D308" s="204" t="s">
        <v>120</v>
      </c>
      <c r="E308" s="205" t="s">
        <v>368</v>
      </c>
      <c r="F308" s="206" t="s">
        <v>369</v>
      </c>
      <c r="G308" s="207" t="s">
        <v>349</v>
      </c>
      <c r="H308" s="208">
        <v>1</v>
      </c>
      <c r="I308" s="209"/>
      <c r="J308" s="210">
        <f>ROUND(I308*H308,2)</f>
        <v>0</v>
      </c>
      <c r="K308" s="211"/>
      <c r="L308" s="45"/>
      <c r="M308" s="212" t="s">
        <v>1</v>
      </c>
      <c r="N308" s="213" t="s">
        <v>40</v>
      </c>
      <c r="O308" s="92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343</v>
      </c>
      <c r="AT308" s="216" t="s">
        <v>120</v>
      </c>
      <c r="AU308" s="216" t="s">
        <v>85</v>
      </c>
      <c r="AY308" s="18" t="s">
        <v>125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83</v>
      </c>
      <c r="BK308" s="217">
        <f>ROUND(I308*H308,2)</f>
        <v>0</v>
      </c>
      <c r="BL308" s="18" t="s">
        <v>343</v>
      </c>
      <c r="BM308" s="216" t="s">
        <v>370</v>
      </c>
    </row>
    <row r="309" s="2" customFormat="1">
      <c r="A309" s="39"/>
      <c r="B309" s="40"/>
      <c r="C309" s="41"/>
      <c r="D309" s="218" t="s">
        <v>127</v>
      </c>
      <c r="E309" s="41"/>
      <c r="F309" s="219" t="s">
        <v>369</v>
      </c>
      <c r="G309" s="41"/>
      <c r="H309" s="41"/>
      <c r="I309" s="220"/>
      <c r="J309" s="41"/>
      <c r="K309" s="41"/>
      <c r="L309" s="45"/>
      <c r="M309" s="221"/>
      <c r="N309" s="222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127</v>
      </c>
      <c r="AU309" s="18" t="s">
        <v>85</v>
      </c>
    </row>
    <row r="310" s="12" customFormat="1">
      <c r="A310" s="12"/>
      <c r="B310" s="223"/>
      <c r="C310" s="224"/>
      <c r="D310" s="218" t="s">
        <v>128</v>
      </c>
      <c r="E310" s="225" t="s">
        <v>1</v>
      </c>
      <c r="F310" s="226" t="s">
        <v>371</v>
      </c>
      <c r="G310" s="224"/>
      <c r="H310" s="225" t="s">
        <v>1</v>
      </c>
      <c r="I310" s="227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2" t="s">
        <v>128</v>
      </c>
      <c r="AU310" s="232" t="s">
        <v>85</v>
      </c>
      <c r="AV310" s="12" t="s">
        <v>83</v>
      </c>
      <c r="AW310" s="12" t="s">
        <v>31</v>
      </c>
      <c r="AX310" s="12" t="s">
        <v>75</v>
      </c>
      <c r="AY310" s="232" t="s">
        <v>125</v>
      </c>
    </row>
    <row r="311" s="13" customFormat="1">
      <c r="A311" s="13"/>
      <c r="B311" s="233"/>
      <c r="C311" s="234"/>
      <c r="D311" s="218" t="s">
        <v>128</v>
      </c>
      <c r="E311" s="235" t="s">
        <v>1</v>
      </c>
      <c r="F311" s="236" t="s">
        <v>372</v>
      </c>
      <c r="G311" s="234"/>
      <c r="H311" s="237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128</v>
      </c>
      <c r="AU311" s="243" t="s">
        <v>85</v>
      </c>
      <c r="AV311" s="13" t="s">
        <v>85</v>
      </c>
      <c r="AW311" s="13" t="s">
        <v>31</v>
      </c>
      <c r="AX311" s="13" t="s">
        <v>83</v>
      </c>
      <c r="AY311" s="243" t="s">
        <v>125</v>
      </c>
    </row>
    <row r="312" s="2" customFormat="1" ht="21.75" customHeight="1">
      <c r="A312" s="39"/>
      <c r="B312" s="40"/>
      <c r="C312" s="204" t="s">
        <v>373</v>
      </c>
      <c r="D312" s="204" t="s">
        <v>120</v>
      </c>
      <c r="E312" s="205" t="s">
        <v>374</v>
      </c>
      <c r="F312" s="206" t="s">
        <v>375</v>
      </c>
      <c r="G312" s="207" t="s">
        <v>342</v>
      </c>
      <c r="H312" s="208">
        <v>1</v>
      </c>
      <c r="I312" s="209"/>
      <c r="J312" s="210">
        <f>ROUND(I312*H312,2)</f>
        <v>0</v>
      </c>
      <c r="K312" s="211"/>
      <c r="L312" s="45"/>
      <c r="M312" s="212" t="s">
        <v>1</v>
      </c>
      <c r="N312" s="213" t="s">
        <v>40</v>
      </c>
      <c r="O312" s="92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343</v>
      </c>
      <c r="AT312" s="216" t="s">
        <v>120</v>
      </c>
      <c r="AU312" s="216" t="s">
        <v>85</v>
      </c>
      <c r="AY312" s="18" t="s">
        <v>125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83</v>
      </c>
      <c r="BK312" s="217">
        <f>ROUND(I312*H312,2)</f>
        <v>0</v>
      </c>
      <c r="BL312" s="18" t="s">
        <v>343</v>
      </c>
      <c r="BM312" s="216" t="s">
        <v>376</v>
      </c>
    </row>
    <row r="313" s="2" customFormat="1">
      <c r="A313" s="39"/>
      <c r="B313" s="40"/>
      <c r="C313" s="41"/>
      <c r="D313" s="218" t="s">
        <v>127</v>
      </c>
      <c r="E313" s="41"/>
      <c r="F313" s="219" t="s">
        <v>375</v>
      </c>
      <c r="G313" s="41"/>
      <c r="H313" s="41"/>
      <c r="I313" s="220"/>
      <c r="J313" s="41"/>
      <c r="K313" s="41"/>
      <c r="L313" s="45"/>
      <c r="M313" s="221"/>
      <c r="N313" s="222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127</v>
      </c>
      <c r="AU313" s="18" t="s">
        <v>85</v>
      </c>
    </row>
    <row r="314" s="2" customFormat="1" ht="16.5" customHeight="1">
      <c r="A314" s="39"/>
      <c r="B314" s="40"/>
      <c r="C314" s="204" t="s">
        <v>377</v>
      </c>
      <c r="D314" s="204" t="s">
        <v>120</v>
      </c>
      <c r="E314" s="205" t="s">
        <v>378</v>
      </c>
      <c r="F314" s="206" t="s">
        <v>379</v>
      </c>
      <c r="G314" s="207" t="s">
        <v>349</v>
      </c>
      <c r="H314" s="208">
        <v>1</v>
      </c>
      <c r="I314" s="209"/>
      <c r="J314" s="210">
        <f>ROUND(I314*H314,2)</f>
        <v>0</v>
      </c>
      <c r="K314" s="211"/>
      <c r="L314" s="45"/>
      <c r="M314" s="212" t="s">
        <v>1</v>
      </c>
      <c r="N314" s="213" t="s">
        <v>40</v>
      </c>
      <c r="O314" s="92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343</v>
      </c>
      <c r="AT314" s="216" t="s">
        <v>120</v>
      </c>
      <c r="AU314" s="216" t="s">
        <v>85</v>
      </c>
      <c r="AY314" s="18" t="s">
        <v>125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83</v>
      </c>
      <c r="BK314" s="217">
        <f>ROUND(I314*H314,2)</f>
        <v>0</v>
      </c>
      <c r="BL314" s="18" t="s">
        <v>343</v>
      </c>
      <c r="BM314" s="216" t="s">
        <v>380</v>
      </c>
    </row>
    <row r="315" s="2" customFormat="1">
      <c r="A315" s="39"/>
      <c r="B315" s="40"/>
      <c r="C315" s="41"/>
      <c r="D315" s="218" t="s">
        <v>127</v>
      </c>
      <c r="E315" s="41"/>
      <c r="F315" s="219" t="s">
        <v>379</v>
      </c>
      <c r="G315" s="41"/>
      <c r="H315" s="41"/>
      <c r="I315" s="220"/>
      <c r="J315" s="41"/>
      <c r="K315" s="41"/>
      <c r="L315" s="45"/>
      <c r="M315" s="221"/>
      <c r="N315" s="222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127</v>
      </c>
      <c r="AU315" s="18" t="s">
        <v>85</v>
      </c>
    </row>
    <row r="316" s="13" customFormat="1">
      <c r="A316" s="13"/>
      <c r="B316" s="233"/>
      <c r="C316" s="234"/>
      <c r="D316" s="218" t="s">
        <v>128</v>
      </c>
      <c r="E316" s="235" t="s">
        <v>1</v>
      </c>
      <c r="F316" s="236" t="s">
        <v>381</v>
      </c>
      <c r="G316" s="234"/>
      <c r="H316" s="237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128</v>
      </c>
      <c r="AU316" s="243" t="s">
        <v>85</v>
      </c>
      <c r="AV316" s="13" t="s">
        <v>85</v>
      </c>
      <c r="AW316" s="13" t="s">
        <v>31</v>
      </c>
      <c r="AX316" s="13" t="s">
        <v>83</v>
      </c>
      <c r="AY316" s="243" t="s">
        <v>125</v>
      </c>
    </row>
    <row r="317" s="2" customFormat="1" ht="16.5" customHeight="1">
      <c r="A317" s="39"/>
      <c r="B317" s="40"/>
      <c r="C317" s="204" t="s">
        <v>382</v>
      </c>
      <c r="D317" s="204" t="s">
        <v>120</v>
      </c>
      <c r="E317" s="205" t="s">
        <v>383</v>
      </c>
      <c r="F317" s="206" t="s">
        <v>384</v>
      </c>
      <c r="G317" s="207" t="s">
        <v>349</v>
      </c>
      <c r="H317" s="208">
        <v>1</v>
      </c>
      <c r="I317" s="209"/>
      <c r="J317" s="210">
        <f>ROUND(I317*H317,2)</f>
        <v>0</v>
      </c>
      <c r="K317" s="211"/>
      <c r="L317" s="45"/>
      <c r="M317" s="212" t="s">
        <v>1</v>
      </c>
      <c r="N317" s="213" t="s">
        <v>40</v>
      </c>
      <c r="O317" s="92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343</v>
      </c>
      <c r="AT317" s="216" t="s">
        <v>120</v>
      </c>
      <c r="AU317" s="216" t="s">
        <v>85</v>
      </c>
      <c r="AY317" s="18" t="s">
        <v>125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83</v>
      </c>
      <c r="BK317" s="217">
        <f>ROUND(I317*H317,2)</f>
        <v>0</v>
      </c>
      <c r="BL317" s="18" t="s">
        <v>343</v>
      </c>
      <c r="BM317" s="216" t="s">
        <v>385</v>
      </c>
    </row>
    <row r="318" s="2" customFormat="1">
      <c r="A318" s="39"/>
      <c r="B318" s="40"/>
      <c r="C318" s="41"/>
      <c r="D318" s="218" t="s">
        <v>127</v>
      </c>
      <c r="E318" s="41"/>
      <c r="F318" s="219" t="s">
        <v>384</v>
      </c>
      <c r="G318" s="41"/>
      <c r="H318" s="41"/>
      <c r="I318" s="220"/>
      <c r="J318" s="41"/>
      <c r="K318" s="41"/>
      <c r="L318" s="45"/>
      <c r="M318" s="221"/>
      <c r="N318" s="222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127</v>
      </c>
      <c r="AU318" s="18" t="s">
        <v>85</v>
      </c>
    </row>
    <row r="319" s="13" customFormat="1">
      <c r="A319" s="13"/>
      <c r="B319" s="233"/>
      <c r="C319" s="234"/>
      <c r="D319" s="218" t="s">
        <v>128</v>
      </c>
      <c r="E319" s="235" t="s">
        <v>1</v>
      </c>
      <c r="F319" s="236" t="s">
        <v>381</v>
      </c>
      <c r="G319" s="234"/>
      <c r="H319" s="237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128</v>
      </c>
      <c r="AU319" s="243" t="s">
        <v>85</v>
      </c>
      <c r="AV319" s="13" t="s">
        <v>85</v>
      </c>
      <c r="AW319" s="13" t="s">
        <v>31</v>
      </c>
      <c r="AX319" s="13" t="s">
        <v>83</v>
      </c>
      <c r="AY319" s="243" t="s">
        <v>125</v>
      </c>
    </row>
    <row r="320" s="2" customFormat="1" ht="21.75" customHeight="1">
      <c r="A320" s="39"/>
      <c r="B320" s="40"/>
      <c r="C320" s="204" t="s">
        <v>386</v>
      </c>
      <c r="D320" s="204" t="s">
        <v>120</v>
      </c>
      <c r="E320" s="205" t="s">
        <v>387</v>
      </c>
      <c r="F320" s="206" t="s">
        <v>388</v>
      </c>
      <c r="G320" s="207" t="s">
        <v>349</v>
      </c>
      <c r="H320" s="208">
        <v>1</v>
      </c>
      <c r="I320" s="209"/>
      <c r="J320" s="210">
        <f>ROUND(I320*H320,2)</f>
        <v>0</v>
      </c>
      <c r="K320" s="211"/>
      <c r="L320" s="45"/>
      <c r="M320" s="212" t="s">
        <v>1</v>
      </c>
      <c r="N320" s="213" t="s">
        <v>40</v>
      </c>
      <c r="O320" s="92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343</v>
      </c>
      <c r="AT320" s="216" t="s">
        <v>120</v>
      </c>
      <c r="AU320" s="216" t="s">
        <v>85</v>
      </c>
      <c r="AY320" s="18" t="s">
        <v>125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83</v>
      </c>
      <c r="BK320" s="217">
        <f>ROUND(I320*H320,2)</f>
        <v>0</v>
      </c>
      <c r="BL320" s="18" t="s">
        <v>343</v>
      </c>
      <c r="BM320" s="216" t="s">
        <v>389</v>
      </c>
    </row>
    <row r="321" s="2" customFormat="1">
      <c r="A321" s="39"/>
      <c r="B321" s="40"/>
      <c r="C321" s="41"/>
      <c r="D321" s="218" t="s">
        <v>127</v>
      </c>
      <c r="E321" s="41"/>
      <c r="F321" s="219" t="s">
        <v>388</v>
      </c>
      <c r="G321" s="41"/>
      <c r="H321" s="41"/>
      <c r="I321" s="220"/>
      <c r="J321" s="41"/>
      <c r="K321" s="41"/>
      <c r="L321" s="45"/>
      <c r="M321" s="221"/>
      <c r="N321" s="222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127</v>
      </c>
      <c r="AU321" s="18" t="s">
        <v>85</v>
      </c>
    </row>
    <row r="322" s="12" customFormat="1">
      <c r="A322" s="12"/>
      <c r="B322" s="223"/>
      <c r="C322" s="224"/>
      <c r="D322" s="218" t="s">
        <v>128</v>
      </c>
      <c r="E322" s="225" t="s">
        <v>1</v>
      </c>
      <c r="F322" s="226" t="s">
        <v>390</v>
      </c>
      <c r="G322" s="224"/>
      <c r="H322" s="225" t="s">
        <v>1</v>
      </c>
      <c r="I322" s="227"/>
      <c r="J322" s="224"/>
      <c r="K322" s="224"/>
      <c r="L322" s="228"/>
      <c r="M322" s="229"/>
      <c r="N322" s="230"/>
      <c r="O322" s="230"/>
      <c r="P322" s="230"/>
      <c r="Q322" s="230"/>
      <c r="R322" s="230"/>
      <c r="S322" s="230"/>
      <c r="T322" s="231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32" t="s">
        <v>128</v>
      </c>
      <c r="AU322" s="232" t="s">
        <v>85</v>
      </c>
      <c r="AV322" s="12" t="s">
        <v>83</v>
      </c>
      <c r="AW322" s="12" t="s">
        <v>31</v>
      </c>
      <c r="AX322" s="12" t="s">
        <v>75</v>
      </c>
      <c r="AY322" s="232" t="s">
        <v>125</v>
      </c>
    </row>
    <row r="323" s="13" customFormat="1">
      <c r="A323" s="13"/>
      <c r="B323" s="233"/>
      <c r="C323" s="234"/>
      <c r="D323" s="218" t="s">
        <v>128</v>
      </c>
      <c r="E323" s="235" t="s">
        <v>1</v>
      </c>
      <c r="F323" s="236" t="s">
        <v>391</v>
      </c>
      <c r="G323" s="234"/>
      <c r="H323" s="237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128</v>
      </c>
      <c r="AU323" s="243" t="s">
        <v>85</v>
      </c>
      <c r="AV323" s="13" t="s">
        <v>85</v>
      </c>
      <c r="AW323" s="13" t="s">
        <v>31</v>
      </c>
      <c r="AX323" s="13" t="s">
        <v>83</v>
      </c>
      <c r="AY323" s="243" t="s">
        <v>125</v>
      </c>
    </row>
    <row r="324" s="2" customFormat="1" ht="21.75" customHeight="1">
      <c r="A324" s="39"/>
      <c r="B324" s="40"/>
      <c r="C324" s="204" t="s">
        <v>392</v>
      </c>
      <c r="D324" s="204" t="s">
        <v>120</v>
      </c>
      <c r="E324" s="205" t="s">
        <v>393</v>
      </c>
      <c r="F324" s="206" t="s">
        <v>394</v>
      </c>
      <c r="G324" s="207" t="s">
        <v>349</v>
      </c>
      <c r="H324" s="208">
        <v>1</v>
      </c>
      <c r="I324" s="209"/>
      <c r="J324" s="210">
        <f>ROUND(I324*H324,2)</f>
        <v>0</v>
      </c>
      <c r="K324" s="211"/>
      <c r="L324" s="45"/>
      <c r="M324" s="212" t="s">
        <v>1</v>
      </c>
      <c r="N324" s="213" t="s">
        <v>40</v>
      </c>
      <c r="O324" s="92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343</v>
      </c>
      <c r="AT324" s="216" t="s">
        <v>120</v>
      </c>
      <c r="AU324" s="216" t="s">
        <v>85</v>
      </c>
      <c r="AY324" s="18" t="s">
        <v>125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83</v>
      </c>
      <c r="BK324" s="217">
        <f>ROUND(I324*H324,2)</f>
        <v>0</v>
      </c>
      <c r="BL324" s="18" t="s">
        <v>343</v>
      </c>
      <c r="BM324" s="216" t="s">
        <v>395</v>
      </c>
    </row>
    <row r="325" s="2" customFormat="1">
      <c r="A325" s="39"/>
      <c r="B325" s="40"/>
      <c r="C325" s="41"/>
      <c r="D325" s="218" t="s">
        <v>127</v>
      </c>
      <c r="E325" s="41"/>
      <c r="F325" s="219" t="s">
        <v>396</v>
      </c>
      <c r="G325" s="41"/>
      <c r="H325" s="41"/>
      <c r="I325" s="220"/>
      <c r="J325" s="41"/>
      <c r="K325" s="41"/>
      <c r="L325" s="45"/>
      <c r="M325" s="221"/>
      <c r="N325" s="222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127</v>
      </c>
      <c r="AU325" s="18" t="s">
        <v>85</v>
      </c>
    </row>
    <row r="326" s="12" customFormat="1">
      <c r="A326" s="12"/>
      <c r="B326" s="223"/>
      <c r="C326" s="224"/>
      <c r="D326" s="218" t="s">
        <v>128</v>
      </c>
      <c r="E326" s="225" t="s">
        <v>1</v>
      </c>
      <c r="F326" s="226" t="s">
        <v>397</v>
      </c>
      <c r="G326" s="224"/>
      <c r="H326" s="225" t="s">
        <v>1</v>
      </c>
      <c r="I326" s="227"/>
      <c r="J326" s="224"/>
      <c r="K326" s="224"/>
      <c r="L326" s="228"/>
      <c r="M326" s="229"/>
      <c r="N326" s="230"/>
      <c r="O326" s="230"/>
      <c r="P326" s="230"/>
      <c r="Q326" s="230"/>
      <c r="R326" s="230"/>
      <c r="S326" s="230"/>
      <c r="T326" s="231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32" t="s">
        <v>128</v>
      </c>
      <c r="AU326" s="232" t="s">
        <v>85</v>
      </c>
      <c r="AV326" s="12" t="s">
        <v>83</v>
      </c>
      <c r="AW326" s="12" t="s">
        <v>31</v>
      </c>
      <c r="AX326" s="12" t="s">
        <v>75</v>
      </c>
      <c r="AY326" s="232" t="s">
        <v>125</v>
      </c>
    </row>
    <row r="327" s="12" customFormat="1">
      <c r="A327" s="12"/>
      <c r="B327" s="223"/>
      <c r="C327" s="224"/>
      <c r="D327" s="218" t="s">
        <v>128</v>
      </c>
      <c r="E327" s="225" t="s">
        <v>1</v>
      </c>
      <c r="F327" s="226" t="s">
        <v>398</v>
      </c>
      <c r="G327" s="224"/>
      <c r="H327" s="225" t="s">
        <v>1</v>
      </c>
      <c r="I327" s="227"/>
      <c r="J327" s="224"/>
      <c r="K327" s="224"/>
      <c r="L327" s="228"/>
      <c r="M327" s="229"/>
      <c r="N327" s="230"/>
      <c r="O327" s="230"/>
      <c r="P327" s="230"/>
      <c r="Q327" s="230"/>
      <c r="R327" s="230"/>
      <c r="S327" s="230"/>
      <c r="T327" s="23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2" t="s">
        <v>128</v>
      </c>
      <c r="AU327" s="232" t="s">
        <v>85</v>
      </c>
      <c r="AV327" s="12" t="s">
        <v>83</v>
      </c>
      <c r="AW327" s="12" t="s">
        <v>31</v>
      </c>
      <c r="AX327" s="12" t="s">
        <v>75</v>
      </c>
      <c r="AY327" s="232" t="s">
        <v>125</v>
      </c>
    </row>
    <row r="328" s="13" customFormat="1">
      <c r="A328" s="13"/>
      <c r="B328" s="233"/>
      <c r="C328" s="234"/>
      <c r="D328" s="218" t="s">
        <v>128</v>
      </c>
      <c r="E328" s="235" t="s">
        <v>1</v>
      </c>
      <c r="F328" s="236" t="s">
        <v>399</v>
      </c>
      <c r="G328" s="234"/>
      <c r="H328" s="237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128</v>
      </c>
      <c r="AU328" s="243" t="s">
        <v>85</v>
      </c>
      <c r="AV328" s="13" t="s">
        <v>85</v>
      </c>
      <c r="AW328" s="13" t="s">
        <v>31</v>
      </c>
      <c r="AX328" s="13" t="s">
        <v>83</v>
      </c>
      <c r="AY328" s="243" t="s">
        <v>125</v>
      </c>
    </row>
    <row r="329" s="2" customFormat="1" ht="16.5" customHeight="1">
      <c r="A329" s="39"/>
      <c r="B329" s="40"/>
      <c r="C329" s="204" t="s">
        <v>400</v>
      </c>
      <c r="D329" s="204" t="s">
        <v>120</v>
      </c>
      <c r="E329" s="205" t="s">
        <v>401</v>
      </c>
      <c r="F329" s="206" t="s">
        <v>402</v>
      </c>
      <c r="G329" s="207" t="s">
        <v>349</v>
      </c>
      <c r="H329" s="208">
        <v>1</v>
      </c>
      <c r="I329" s="209"/>
      <c r="J329" s="210">
        <f>ROUND(I329*H329,2)</f>
        <v>0</v>
      </c>
      <c r="K329" s="211"/>
      <c r="L329" s="45"/>
      <c r="M329" s="212" t="s">
        <v>1</v>
      </c>
      <c r="N329" s="213" t="s">
        <v>40</v>
      </c>
      <c r="O329" s="92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343</v>
      </c>
      <c r="AT329" s="216" t="s">
        <v>120</v>
      </c>
      <c r="AU329" s="216" t="s">
        <v>85</v>
      </c>
      <c r="AY329" s="18" t="s">
        <v>125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83</v>
      </c>
      <c r="BK329" s="217">
        <f>ROUND(I329*H329,2)</f>
        <v>0</v>
      </c>
      <c r="BL329" s="18" t="s">
        <v>343</v>
      </c>
      <c r="BM329" s="216" t="s">
        <v>403</v>
      </c>
    </row>
    <row r="330" s="2" customFormat="1">
      <c r="A330" s="39"/>
      <c r="B330" s="40"/>
      <c r="C330" s="41"/>
      <c r="D330" s="218" t="s">
        <v>127</v>
      </c>
      <c r="E330" s="41"/>
      <c r="F330" s="219" t="s">
        <v>402</v>
      </c>
      <c r="G330" s="41"/>
      <c r="H330" s="41"/>
      <c r="I330" s="220"/>
      <c r="J330" s="41"/>
      <c r="K330" s="41"/>
      <c r="L330" s="45"/>
      <c r="M330" s="221"/>
      <c r="N330" s="222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127</v>
      </c>
      <c r="AU330" s="18" t="s">
        <v>85</v>
      </c>
    </row>
    <row r="331" s="13" customFormat="1">
      <c r="A331" s="13"/>
      <c r="B331" s="233"/>
      <c r="C331" s="234"/>
      <c r="D331" s="218" t="s">
        <v>128</v>
      </c>
      <c r="E331" s="235" t="s">
        <v>1</v>
      </c>
      <c r="F331" s="236" t="s">
        <v>404</v>
      </c>
      <c r="G331" s="234"/>
      <c r="H331" s="237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128</v>
      </c>
      <c r="AU331" s="243" t="s">
        <v>85</v>
      </c>
      <c r="AV331" s="13" t="s">
        <v>85</v>
      </c>
      <c r="AW331" s="13" t="s">
        <v>31</v>
      </c>
      <c r="AX331" s="13" t="s">
        <v>83</v>
      </c>
      <c r="AY331" s="243" t="s">
        <v>125</v>
      </c>
    </row>
    <row r="332" s="2" customFormat="1" ht="16.5" customHeight="1">
      <c r="A332" s="39"/>
      <c r="B332" s="40"/>
      <c r="C332" s="204" t="s">
        <v>405</v>
      </c>
      <c r="D332" s="204" t="s">
        <v>120</v>
      </c>
      <c r="E332" s="205" t="s">
        <v>406</v>
      </c>
      <c r="F332" s="206" t="s">
        <v>407</v>
      </c>
      <c r="G332" s="207" t="s">
        <v>349</v>
      </c>
      <c r="H332" s="208">
        <v>2</v>
      </c>
      <c r="I332" s="209"/>
      <c r="J332" s="210">
        <f>ROUND(I332*H332,2)</f>
        <v>0</v>
      </c>
      <c r="K332" s="211"/>
      <c r="L332" s="45"/>
      <c r="M332" s="212" t="s">
        <v>1</v>
      </c>
      <c r="N332" s="213" t="s">
        <v>40</v>
      </c>
      <c r="O332" s="92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343</v>
      </c>
      <c r="AT332" s="216" t="s">
        <v>120</v>
      </c>
      <c r="AU332" s="216" t="s">
        <v>85</v>
      </c>
      <c r="AY332" s="18" t="s">
        <v>125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83</v>
      </c>
      <c r="BK332" s="217">
        <f>ROUND(I332*H332,2)</f>
        <v>0</v>
      </c>
      <c r="BL332" s="18" t="s">
        <v>343</v>
      </c>
      <c r="BM332" s="216" t="s">
        <v>408</v>
      </c>
    </row>
    <row r="333" s="2" customFormat="1">
      <c r="A333" s="39"/>
      <c r="B333" s="40"/>
      <c r="C333" s="41"/>
      <c r="D333" s="218" t="s">
        <v>127</v>
      </c>
      <c r="E333" s="41"/>
      <c r="F333" s="219" t="s">
        <v>407</v>
      </c>
      <c r="G333" s="41"/>
      <c r="H333" s="41"/>
      <c r="I333" s="220"/>
      <c r="J333" s="41"/>
      <c r="K333" s="41"/>
      <c r="L333" s="45"/>
      <c r="M333" s="221"/>
      <c r="N333" s="222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127</v>
      </c>
      <c r="AU333" s="18" t="s">
        <v>85</v>
      </c>
    </row>
    <row r="334" s="13" customFormat="1">
      <c r="A334" s="13"/>
      <c r="B334" s="233"/>
      <c r="C334" s="234"/>
      <c r="D334" s="218" t="s">
        <v>128</v>
      </c>
      <c r="E334" s="235" t="s">
        <v>1</v>
      </c>
      <c r="F334" s="236" t="s">
        <v>409</v>
      </c>
      <c r="G334" s="234"/>
      <c r="H334" s="237">
        <v>2</v>
      </c>
      <c r="I334" s="238"/>
      <c r="J334" s="234"/>
      <c r="K334" s="234"/>
      <c r="L334" s="239"/>
      <c r="M334" s="294"/>
      <c r="N334" s="295"/>
      <c r="O334" s="295"/>
      <c r="P334" s="295"/>
      <c r="Q334" s="295"/>
      <c r="R334" s="295"/>
      <c r="S334" s="295"/>
      <c r="T334" s="29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128</v>
      </c>
      <c r="AU334" s="243" t="s">
        <v>85</v>
      </c>
      <c r="AV334" s="13" t="s">
        <v>85</v>
      </c>
      <c r="AW334" s="13" t="s">
        <v>31</v>
      </c>
      <c r="AX334" s="13" t="s">
        <v>83</v>
      </c>
      <c r="AY334" s="243" t="s">
        <v>125</v>
      </c>
    </row>
    <row r="335" s="2" customFormat="1" ht="6.96" customHeight="1">
      <c r="A335" s="39"/>
      <c r="B335" s="67"/>
      <c r="C335" s="68"/>
      <c r="D335" s="68"/>
      <c r="E335" s="68"/>
      <c r="F335" s="68"/>
      <c r="G335" s="68"/>
      <c r="H335" s="68"/>
      <c r="I335" s="68"/>
      <c r="J335" s="68"/>
      <c r="K335" s="68"/>
      <c r="L335" s="45"/>
      <c r="M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</row>
  </sheetData>
  <sheetProtection sheet="1" autoFilter="0" formatColumns="0" formatRows="0" objects="1" scenarios="1" spinCount="100000" saltValue="lqEC1pBRnMhfbF+gi2s2Be62VTRvFppTxbbgPQzuV3DsLlfvuPmfRjPgwyv2nQjhS/uLARdatTiBVZpiR/aS5Q==" hashValue="JYME1EtTeAJqMx9KgnAs6BnB3cT03v2jYpx9XHvTMgpQ+UZ5NICFaSyWGxcPCDq4lwSHiJP0UzToewAIF+yaBg==" algorithmName="SHA-512" password="CC35"/>
  <autoFilter ref="C125:K33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89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Stupně Juřinka I a Juřinka II, oprava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26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32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ROUND((SUM(BE126:BE416)),  2)</f>
        <v>0</v>
      </c>
      <c r="G33" s="39"/>
      <c r="H33" s="39"/>
      <c r="I33" s="156">
        <v>0.20999999999999999</v>
      </c>
      <c r="J33" s="155">
        <f>ROUND(((SUM(BE126:BE416))*I33),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ROUND((SUM(BF126:BF416)),  2)</f>
        <v>0</v>
      </c>
      <c r="G34" s="39"/>
      <c r="H34" s="39"/>
      <c r="I34" s="156">
        <v>0.14999999999999999</v>
      </c>
      <c r="J34" s="155">
        <f>ROUND(((SUM(BF126:BF416))*I34),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ROUND((SUM(BG126:BG416)),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ROUND((SUM(BH126:BH416)),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ROUND((SUM(BI126:BI416)),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Stupně Juřinka I a Juřinka II,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222148b - SO 2 - Oprava stupně Juřinka II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Valašské Meziříčí</v>
      </c>
      <c r="G89" s="41"/>
      <c r="H89" s="41"/>
      <c r="I89" s="33" t="s">
        <v>22</v>
      </c>
      <c r="J89" s="80" t="str">
        <f>IF(J12="","",J12)</f>
        <v>17. 3. 2021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Moravy, s.p.</v>
      </c>
      <c r="G91" s="41"/>
      <c r="H91" s="41"/>
      <c r="I91" s="33" t="s">
        <v>30</v>
      </c>
      <c r="J91" s="37" t="str">
        <f>E21</f>
        <v>Povodí Moravy, s.p.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>Ing. Kauer Miroslav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93</v>
      </c>
      <c r="D94" s="177"/>
      <c r="E94" s="177"/>
      <c r="F94" s="177"/>
      <c r="G94" s="177"/>
      <c r="H94" s="177"/>
      <c r="I94" s="177"/>
      <c r="J94" s="178" t="s">
        <v>94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80"/>
      <c r="C97" s="181"/>
      <c r="D97" s="182" t="s">
        <v>97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98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99</v>
      </c>
      <c r="E99" s="189"/>
      <c r="F99" s="189"/>
      <c r="G99" s="189"/>
      <c r="H99" s="189"/>
      <c r="I99" s="189"/>
      <c r="J99" s="190">
        <f>J232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</v>
      </c>
      <c r="E100" s="189"/>
      <c r="F100" s="189"/>
      <c r="G100" s="189"/>
      <c r="H100" s="189"/>
      <c r="I100" s="189"/>
      <c r="J100" s="190">
        <f>J240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101</v>
      </c>
      <c r="E101" s="189"/>
      <c r="F101" s="189"/>
      <c r="G101" s="189"/>
      <c r="H101" s="189"/>
      <c r="I101" s="189"/>
      <c r="J101" s="190">
        <f>J282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102</v>
      </c>
      <c r="E102" s="189"/>
      <c r="F102" s="189"/>
      <c r="G102" s="189"/>
      <c r="H102" s="189"/>
      <c r="I102" s="189"/>
      <c r="J102" s="190">
        <f>J298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103</v>
      </c>
      <c r="E103" s="189"/>
      <c r="F103" s="189"/>
      <c r="G103" s="189"/>
      <c r="H103" s="189"/>
      <c r="I103" s="189"/>
      <c r="J103" s="190">
        <f>J349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104</v>
      </c>
      <c r="E104" s="189"/>
      <c r="F104" s="189"/>
      <c r="G104" s="189"/>
      <c r="H104" s="189"/>
      <c r="I104" s="189"/>
      <c r="J104" s="190">
        <f>J358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105</v>
      </c>
      <c r="E105" s="183"/>
      <c r="F105" s="183"/>
      <c r="G105" s="183"/>
      <c r="H105" s="183"/>
      <c r="I105" s="183"/>
      <c r="J105" s="184">
        <f>J361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106</v>
      </c>
      <c r="E106" s="189"/>
      <c r="F106" s="189"/>
      <c r="G106" s="189"/>
      <c r="H106" s="189"/>
      <c r="I106" s="189"/>
      <c r="J106" s="190">
        <f>J362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Stupně Juřinka I a Juřinka II, oprava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222148b - SO 2 - Oprava stupně Juřinka II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Valašské Meziříčí</v>
      </c>
      <c r="G120" s="41"/>
      <c r="H120" s="41"/>
      <c r="I120" s="33" t="s">
        <v>22</v>
      </c>
      <c r="J120" s="80" t="str">
        <f>IF(J12="","",J12)</f>
        <v>17. 3. 2021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Povodí Moravy, s.p.</v>
      </c>
      <c r="G122" s="41"/>
      <c r="H122" s="41"/>
      <c r="I122" s="33" t="s">
        <v>30</v>
      </c>
      <c r="J122" s="37" t="str">
        <f>E21</f>
        <v>Povodí Moravy, s.p.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32</v>
      </c>
      <c r="J123" s="37" t="str">
        <f>E24</f>
        <v>Ing. Kauer Miroslav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108</v>
      </c>
      <c r="D125" s="195" t="s">
        <v>60</v>
      </c>
      <c r="E125" s="195" t="s">
        <v>56</v>
      </c>
      <c r="F125" s="195" t="s">
        <v>57</v>
      </c>
      <c r="G125" s="195" t="s">
        <v>109</v>
      </c>
      <c r="H125" s="195" t="s">
        <v>110</v>
      </c>
      <c r="I125" s="195" t="s">
        <v>111</v>
      </c>
      <c r="J125" s="196" t="s">
        <v>94</v>
      </c>
      <c r="K125" s="197" t="s">
        <v>112</v>
      </c>
      <c r="L125" s="198"/>
      <c r="M125" s="101" t="s">
        <v>1</v>
      </c>
      <c r="N125" s="102" t="s">
        <v>39</v>
      </c>
      <c r="O125" s="102" t="s">
        <v>113</v>
      </c>
      <c r="P125" s="102" t="s">
        <v>114</v>
      </c>
      <c r="Q125" s="102" t="s">
        <v>115</v>
      </c>
      <c r="R125" s="102" t="s">
        <v>116</v>
      </c>
      <c r="S125" s="102" t="s">
        <v>117</v>
      </c>
      <c r="T125" s="103" t="s">
        <v>118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119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P127+SUM(P128:P143)+P361</f>
        <v>0</v>
      </c>
      <c r="Q126" s="105"/>
      <c r="R126" s="201">
        <f>R127+SUM(R128:R143)+R361</f>
        <v>2311.3471846600005</v>
      </c>
      <c r="S126" s="105"/>
      <c r="T126" s="202">
        <f>T127+SUM(T128:T143)+T361</f>
        <v>9.8917624800000006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74</v>
      </c>
      <c r="AU126" s="18" t="s">
        <v>96</v>
      </c>
      <c r="BK126" s="203">
        <f>BK127+SUM(BK128:BK143)+BK361</f>
        <v>0</v>
      </c>
    </row>
    <row r="127" s="2" customFormat="1" ht="21.75" customHeight="1">
      <c r="A127" s="39"/>
      <c r="B127" s="40"/>
      <c r="C127" s="204" t="s">
        <v>83</v>
      </c>
      <c r="D127" s="204" t="s">
        <v>120</v>
      </c>
      <c r="E127" s="205" t="s">
        <v>121</v>
      </c>
      <c r="F127" s="206" t="s">
        <v>122</v>
      </c>
      <c r="G127" s="207" t="s">
        <v>123</v>
      </c>
      <c r="H127" s="208">
        <v>861.17399999999998</v>
      </c>
      <c r="I127" s="209"/>
      <c r="J127" s="210">
        <f>ROUND(I127*H127,2)</f>
        <v>0</v>
      </c>
      <c r="K127" s="211"/>
      <c r="L127" s="45"/>
      <c r="M127" s="212" t="s">
        <v>1</v>
      </c>
      <c r="N127" s="213" t="s">
        <v>40</v>
      </c>
      <c r="O127" s="92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124</v>
      </c>
      <c r="AT127" s="216" t="s">
        <v>120</v>
      </c>
      <c r="AU127" s="216" t="s">
        <v>75</v>
      </c>
      <c r="AY127" s="18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124</v>
      </c>
      <c r="BM127" s="216" t="s">
        <v>126</v>
      </c>
    </row>
    <row r="128" s="2" customFormat="1">
      <c r="A128" s="39"/>
      <c r="B128" s="40"/>
      <c r="C128" s="41"/>
      <c r="D128" s="218" t="s">
        <v>127</v>
      </c>
      <c r="E128" s="41"/>
      <c r="F128" s="219" t="s">
        <v>122</v>
      </c>
      <c r="G128" s="41"/>
      <c r="H128" s="41"/>
      <c r="I128" s="220"/>
      <c r="J128" s="41"/>
      <c r="K128" s="41"/>
      <c r="L128" s="45"/>
      <c r="M128" s="221"/>
      <c r="N128" s="22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127</v>
      </c>
      <c r="AU128" s="18" t="s">
        <v>75</v>
      </c>
    </row>
    <row r="129" s="12" customFormat="1">
      <c r="A129" s="12"/>
      <c r="B129" s="223"/>
      <c r="C129" s="224"/>
      <c r="D129" s="218" t="s">
        <v>128</v>
      </c>
      <c r="E129" s="225" t="s">
        <v>1</v>
      </c>
      <c r="F129" s="226" t="s">
        <v>411</v>
      </c>
      <c r="G129" s="224"/>
      <c r="H129" s="225" t="s">
        <v>1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2" t="s">
        <v>128</v>
      </c>
      <c r="AU129" s="232" t="s">
        <v>75</v>
      </c>
      <c r="AV129" s="12" t="s">
        <v>83</v>
      </c>
      <c r="AW129" s="12" t="s">
        <v>31</v>
      </c>
      <c r="AX129" s="12" t="s">
        <v>75</v>
      </c>
      <c r="AY129" s="232" t="s">
        <v>125</v>
      </c>
    </row>
    <row r="130" s="12" customFormat="1">
      <c r="A130" s="12"/>
      <c r="B130" s="223"/>
      <c r="C130" s="224"/>
      <c r="D130" s="218" t="s">
        <v>128</v>
      </c>
      <c r="E130" s="225" t="s">
        <v>1</v>
      </c>
      <c r="F130" s="226" t="s">
        <v>412</v>
      </c>
      <c r="G130" s="224"/>
      <c r="H130" s="225" t="s">
        <v>1</v>
      </c>
      <c r="I130" s="227"/>
      <c r="J130" s="224"/>
      <c r="K130" s="224"/>
      <c r="L130" s="228"/>
      <c r="M130" s="229"/>
      <c r="N130" s="230"/>
      <c r="O130" s="230"/>
      <c r="P130" s="230"/>
      <c r="Q130" s="230"/>
      <c r="R130" s="230"/>
      <c r="S130" s="230"/>
      <c r="T130" s="23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2" t="s">
        <v>128</v>
      </c>
      <c r="AU130" s="232" t="s">
        <v>75</v>
      </c>
      <c r="AV130" s="12" t="s">
        <v>83</v>
      </c>
      <c r="AW130" s="12" t="s">
        <v>31</v>
      </c>
      <c r="AX130" s="12" t="s">
        <v>75</v>
      </c>
      <c r="AY130" s="232" t="s">
        <v>125</v>
      </c>
    </row>
    <row r="131" s="12" customFormat="1">
      <c r="A131" s="12"/>
      <c r="B131" s="223"/>
      <c r="C131" s="224"/>
      <c r="D131" s="218" t="s">
        <v>128</v>
      </c>
      <c r="E131" s="225" t="s">
        <v>1</v>
      </c>
      <c r="F131" s="226" t="s">
        <v>413</v>
      </c>
      <c r="G131" s="224"/>
      <c r="H131" s="225" t="s">
        <v>1</v>
      </c>
      <c r="I131" s="227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2" t="s">
        <v>128</v>
      </c>
      <c r="AU131" s="232" t="s">
        <v>75</v>
      </c>
      <c r="AV131" s="12" t="s">
        <v>83</v>
      </c>
      <c r="AW131" s="12" t="s">
        <v>31</v>
      </c>
      <c r="AX131" s="12" t="s">
        <v>75</v>
      </c>
      <c r="AY131" s="232" t="s">
        <v>125</v>
      </c>
    </row>
    <row r="132" s="13" customFormat="1">
      <c r="A132" s="13"/>
      <c r="B132" s="233"/>
      <c r="C132" s="234"/>
      <c r="D132" s="218" t="s">
        <v>128</v>
      </c>
      <c r="E132" s="235" t="s">
        <v>1</v>
      </c>
      <c r="F132" s="236" t="s">
        <v>414</v>
      </c>
      <c r="G132" s="234"/>
      <c r="H132" s="237">
        <v>171.38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128</v>
      </c>
      <c r="AU132" s="243" t="s">
        <v>75</v>
      </c>
      <c r="AV132" s="13" t="s">
        <v>85</v>
      </c>
      <c r="AW132" s="13" t="s">
        <v>31</v>
      </c>
      <c r="AX132" s="13" t="s">
        <v>75</v>
      </c>
      <c r="AY132" s="243" t="s">
        <v>125</v>
      </c>
    </row>
    <row r="133" s="13" customFormat="1">
      <c r="A133" s="13"/>
      <c r="B133" s="233"/>
      <c r="C133" s="234"/>
      <c r="D133" s="218" t="s">
        <v>128</v>
      </c>
      <c r="E133" s="235" t="s">
        <v>1</v>
      </c>
      <c r="F133" s="236" t="s">
        <v>415</v>
      </c>
      <c r="G133" s="234"/>
      <c r="H133" s="237">
        <v>66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128</v>
      </c>
      <c r="AU133" s="243" t="s">
        <v>75</v>
      </c>
      <c r="AV133" s="13" t="s">
        <v>85</v>
      </c>
      <c r="AW133" s="13" t="s">
        <v>31</v>
      </c>
      <c r="AX133" s="13" t="s">
        <v>75</v>
      </c>
      <c r="AY133" s="243" t="s">
        <v>125</v>
      </c>
    </row>
    <row r="134" s="13" customFormat="1">
      <c r="A134" s="13"/>
      <c r="B134" s="233"/>
      <c r="C134" s="234"/>
      <c r="D134" s="218" t="s">
        <v>128</v>
      </c>
      <c r="E134" s="235" t="s">
        <v>1</v>
      </c>
      <c r="F134" s="236" t="s">
        <v>416</v>
      </c>
      <c r="G134" s="234"/>
      <c r="H134" s="237">
        <v>128.69999999999999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128</v>
      </c>
      <c r="AU134" s="243" t="s">
        <v>75</v>
      </c>
      <c r="AV134" s="13" t="s">
        <v>85</v>
      </c>
      <c r="AW134" s="13" t="s">
        <v>31</v>
      </c>
      <c r="AX134" s="13" t="s">
        <v>75</v>
      </c>
      <c r="AY134" s="243" t="s">
        <v>125</v>
      </c>
    </row>
    <row r="135" s="13" customFormat="1">
      <c r="A135" s="13"/>
      <c r="B135" s="233"/>
      <c r="C135" s="234"/>
      <c r="D135" s="218" t="s">
        <v>128</v>
      </c>
      <c r="E135" s="235" t="s">
        <v>1</v>
      </c>
      <c r="F135" s="236" t="s">
        <v>417</v>
      </c>
      <c r="G135" s="234"/>
      <c r="H135" s="237">
        <v>112.34999999999999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128</v>
      </c>
      <c r="AU135" s="243" t="s">
        <v>75</v>
      </c>
      <c r="AV135" s="13" t="s">
        <v>85</v>
      </c>
      <c r="AW135" s="13" t="s">
        <v>31</v>
      </c>
      <c r="AX135" s="13" t="s">
        <v>75</v>
      </c>
      <c r="AY135" s="243" t="s">
        <v>125</v>
      </c>
    </row>
    <row r="136" s="14" customFormat="1">
      <c r="A136" s="14"/>
      <c r="B136" s="244"/>
      <c r="C136" s="245"/>
      <c r="D136" s="218" t="s">
        <v>128</v>
      </c>
      <c r="E136" s="246" t="s">
        <v>1</v>
      </c>
      <c r="F136" s="247" t="s">
        <v>131</v>
      </c>
      <c r="G136" s="245"/>
      <c r="H136" s="248">
        <v>478.43000000000001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128</v>
      </c>
      <c r="AU136" s="254" t="s">
        <v>75</v>
      </c>
      <c r="AV136" s="14" t="s">
        <v>132</v>
      </c>
      <c r="AW136" s="14" t="s">
        <v>31</v>
      </c>
      <c r="AX136" s="14" t="s">
        <v>75</v>
      </c>
      <c r="AY136" s="254" t="s">
        <v>125</v>
      </c>
    </row>
    <row r="137" s="12" customFormat="1">
      <c r="A137" s="12"/>
      <c r="B137" s="223"/>
      <c r="C137" s="224"/>
      <c r="D137" s="218" t="s">
        <v>128</v>
      </c>
      <c r="E137" s="225" t="s">
        <v>1</v>
      </c>
      <c r="F137" s="226" t="s">
        <v>133</v>
      </c>
      <c r="G137" s="224"/>
      <c r="H137" s="225" t="s">
        <v>1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2" t="s">
        <v>128</v>
      </c>
      <c r="AU137" s="232" t="s">
        <v>75</v>
      </c>
      <c r="AV137" s="12" t="s">
        <v>83</v>
      </c>
      <c r="AW137" s="12" t="s">
        <v>31</v>
      </c>
      <c r="AX137" s="12" t="s">
        <v>75</v>
      </c>
      <c r="AY137" s="232" t="s">
        <v>125</v>
      </c>
    </row>
    <row r="138" s="13" customFormat="1">
      <c r="A138" s="13"/>
      <c r="B138" s="233"/>
      <c r="C138" s="234"/>
      <c r="D138" s="218" t="s">
        <v>128</v>
      </c>
      <c r="E138" s="235" t="s">
        <v>1</v>
      </c>
      <c r="F138" s="236" t="s">
        <v>418</v>
      </c>
      <c r="G138" s="234"/>
      <c r="H138" s="237">
        <v>861.17399999999998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128</v>
      </c>
      <c r="AU138" s="243" t="s">
        <v>75</v>
      </c>
      <c r="AV138" s="13" t="s">
        <v>85</v>
      </c>
      <c r="AW138" s="13" t="s">
        <v>31</v>
      </c>
      <c r="AX138" s="13" t="s">
        <v>83</v>
      </c>
      <c r="AY138" s="243" t="s">
        <v>125</v>
      </c>
    </row>
    <row r="139" s="2" customFormat="1" ht="16.5" customHeight="1">
      <c r="A139" s="39"/>
      <c r="B139" s="40"/>
      <c r="C139" s="204" t="s">
        <v>85</v>
      </c>
      <c r="D139" s="204" t="s">
        <v>120</v>
      </c>
      <c r="E139" s="205" t="s">
        <v>419</v>
      </c>
      <c r="F139" s="206" t="s">
        <v>420</v>
      </c>
      <c r="G139" s="207" t="s">
        <v>202</v>
      </c>
      <c r="H139" s="208">
        <v>17</v>
      </c>
      <c r="I139" s="209"/>
      <c r="J139" s="210">
        <f>ROUND(I139*H139,2)</f>
        <v>0</v>
      </c>
      <c r="K139" s="211"/>
      <c r="L139" s="45"/>
      <c r="M139" s="212" t="s">
        <v>1</v>
      </c>
      <c r="N139" s="213" t="s">
        <v>40</v>
      </c>
      <c r="O139" s="92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124</v>
      </c>
      <c r="AT139" s="216" t="s">
        <v>120</v>
      </c>
      <c r="AU139" s="216" t="s">
        <v>75</v>
      </c>
      <c r="AY139" s="18" t="s">
        <v>125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83</v>
      </c>
      <c r="BK139" s="217">
        <f>ROUND(I139*H139,2)</f>
        <v>0</v>
      </c>
      <c r="BL139" s="18" t="s">
        <v>124</v>
      </c>
      <c r="BM139" s="216" t="s">
        <v>421</v>
      </c>
    </row>
    <row r="140" s="2" customFormat="1">
      <c r="A140" s="39"/>
      <c r="B140" s="40"/>
      <c r="C140" s="41"/>
      <c r="D140" s="218" t="s">
        <v>127</v>
      </c>
      <c r="E140" s="41"/>
      <c r="F140" s="219" t="s">
        <v>422</v>
      </c>
      <c r="G140" s="41"/>
      <c r="H140" s="41"/>
      <c r="I140" s="220"/>
      <c r="J140" s="41"/>
      <c r="K140" s="41"/>
      <c r="L140" s="45"/>
      <c r="M140" s="221"/>
      <c r="N140" s="222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127</v>
      </c>
      <c r="AU140" s="18" t="s">
        <v>75</v>
      </c>
    </row>
    <row r="141" s="12" customFormat="1">
      <c r="A141" s="12"/>
      <c r="B141" s="223"/>
      <c r="C141" s="224"/>
      <c r="D141" s="218" t="s">
        <v>128</v>
      </c>
      <c r="E141" s="225" t="s">
        <v>1</v>
      </c>
      <c r="F141" s="226" t="s">
        <v>423</v>
      </c>
      <c r="G141" s="224"/>
      <c r="H141" s="225" t="s">
        <v>1</v>
      </c>
      <c r="I141" s="227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2" t="s">
        <v>128</v>
      </c>
      <c r="AU141" s="232" t="s">
        <v>75</v>
      </c>
      <c r="AV141" s="12" t="s">
        <v>83</v>
      </c>
      <c r="AW141" s="12" t="s">
        <v>31</v>
      </c>
      <c r="AX141" s="12" t="s">
        <v>75</v>
      </c>
      <c r="AY141" s="232" t="s">
        <v>125</v>
      </c>
    </row>
    <row r="142" s="13" customFormat="1">
      <c r="A142" s="13"/>
      <c r="B142" s="233"/>
      <c r="C142" s="234"/>
      <c r="D142" s="218" t="s">
        <v>128</v>
      </c>
      <c r="E142" s="235" t="s">
        <v>1</v>
      </c>
      <c r="F142" s="236" t="s">
        <v>424</v>
      </c>
      <c r="G142" s="234"/>
      <c r="H142" s="237">
        <v>17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128</v>
      </c>
      <c r="AU142" s="243" t="s">
        <v>75</v>
      </c>
      <c r="AV142" s="13" t="s">
        <v>85</v>
      </c>
      <c r="AW142" s="13" t="s">
        <v>31</v>
      </c>
      <c r="AX142" s="13" t="s">
        <v>83</v>
      </c>
      <c r="AY142" s="243" t="s">
        <v>125</v>
      </c>
    </row>
    <row r="143" s="15" customFormat="1" ht="25.92" customHeight="1">
      <c r="A143" s="15"/>
      <c r="B143" s="255"/>
      <c r="C143" s="256"/>
      <c r="D143" s="257" t="s">
        <v>74</v>
      </c>
      <c r="E143" s="258" t="s">
        <v>135</v>
      </c>
      <c r="F143" s="258" t="s">
        <v>136</v>
      </c>
      <c r="G143" s="256"/>
      <c r="H143" s="256"/>
      <c r="I143" s="259"/>
      <c r="J143" s="260">
        <f>BK143</f>
        <v>0</v>
      </c>
      <c r="K143" s="256"/>
      <c r="L143" s="261"/>
      <c r="M143" s="262"/>
      <c r="N143" s="263"/>
      <c r="O143" s="263"/>
      <c r="P143" s="264">
        <f>P144+P232+P240+P282+P298+P349+P358</f>
        <v>0</v>
      </c>
      <c r="Q143" s="263"/>
      <c r="R143" s="264">
        <f>R144+R232+R240+R282+R298+R349+R358</f>
        <v>2311.3471846600005</v>
      </c>
      <c r="S143" s="263"/>
      <c r="T143" s="265">
        <f>T144+T232+T240+T282+T298+T349+T358</f>
        <v>9.8917624800000006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R143" s="266" t="s">
        <v>83</v>
      </c>
      <c r="AT143" s="267" t="s">
        <v>74</v>
      </c>
      <c r="AU143" s="267" t="s">
        <v>75</v>
      </c>
      <c r="AY143" s="266" t="s">
        <v>125</v>
      </c>
      <c r="BK143" s="268">
        <f>BK144+BK232+BK240+BK282+BK298+BK349+BK358</f>
        <v>0</v>
      </c>
    </row>
    <row r="144" s="15" customFormat="1" ht="22.8" customHeight="1">
      <c r="A144" s="15"/>
      <c r="B144" s="255"/>
      <c r="C144" s="256"/>
      <c r="D144" s="257" t="s">
        <v>74</v>
      </c>
      <c r="E144" s="269" t="s">
        <v>83</v>
      </c>
      <c r="F144" s="269" t="s">
        <v>137</v>
      </c>
      <c r="G144" s="256"/>
      <c r="H144" s="256"/>
      <c r="I144" s="259"/>
      <c r="J144" s="270">
        <f>BK144</f>
        <v>0</v>
      </c>
      <c r="K144" s="256"/>
      <c r="L144" s="261"/>
      <c r="M144" s="262"/>
      <c r="N144" s="263"/>
      <c r="O144" s="263"/>
      <c r="P144" s="264">
        <f>SUM(P145:P231)</f>
        <v>0</v>
      </c>
      <c r="Q144" s="263"/>
      <c r="R144" s="264">
        <f>SUM(R145:R231)</f>
        <v>0.098840000000000011</v>
      </c>
      <c r="S144" s="263"/>
      <c r="T144" s="265">
        <f>SUM(T145:T231)</f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266" t="s">
        <v>83</v>
      </c>
      <c r="AT144" s="267" t="s">
        <v>74</v>
      </c>
      <c r="AU144" s="267" t="s">
        <v>83</v>
      </c>
      <c r="AY144" s="266" t="s">
        <v>125</v>
      </c>
      <c r="BK144" s="268">
        <f>SUM(BK145:BK231)</f>
        <v>0</v>
      </c>
    </row>
    <row r="145" s="2" customFormat="1" ht="33" customHeight="1">
      <c r="A145" s="39"/>
      <c r="B145" s="40"/>
      <c r="C145" s="204" t="s">
        <v>132</v>
      </c>
      <c r="D145" s="204" t="s">
        <v>120</v>
      </c>
      <c r="E145" s="205" t="s">
        <v>138</v>
      </c>
      <c r="F145" s="206" t="s">
        <v>139</v>
      </c>
      <c r="G145" s="207" t="s">
        <v>140</v>
      </c>
      <c r="H145" s="208">
        <v>21</v>
      </c>
      <c r="I145" s="209"/>
      <c r="J145" s="210">
        <f>ROUND(I145*H145,2)</f>
        <v>0</v>
      </c>
      <c r="K145" s="211"/>
      <c r="L145" s="45"/>
      <c r="M145" s="212" t="s">
        <v>1</v>
      </c>
      <c r="N145" s="213" t="s">
        <v>40</v>
      </c>
      <c r="O145" s="92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124</v>
      </c>
      <c r="AT145" s="216" t="s">
        <v>120</v>
      </c>
      <c r="AU145" s="216" t="s">
        <v>85</v>
      </c>
      <c r="AY145" s="18" t="s">
        <v>125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83</v>
      </c>
      <c r="BK145" s="217">
        <f>ROUND(I145*H145,2)</f>
        <v>0</v>
      </c>
      <c r="BL145" s="18" t="s">
        <v>124</v>
      </c>
      <c r="BM145" s="216" t="s">
        <v>141</v>
      </c>
    </row>
    <row r="146" s="2" customFormat="1">
      <c r="A146" s="39"/>
      <c r="B146" s="40"/>
      <c r="C146" s="41"/>
      <c r="D146" s="218" t="s">
        <v>127</v>
      </c>
      <c r="E146" s="41"/>
      <c r="F146" s="219" t="s">
        <v>142</v>
      </c>
      <c r="G146" s="41"/>
      <c r="H146" s="41"/>
      <c r="I146" s="220"/>
      <c r="J146" s="41"/>
      <c r="K146" s="41"/>
      <c r="L146" s="45"/>
      <c r="M146" s="221"/>
      <c r="N146" s="222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127</v>
      </c>
      <c r="AU146" s="18" t="s">
        <v>85</v>
      </c>
    </row>
    <row r="147" s="12" customFormat="1">
      <c r="A147" s="12"/>
      <c r="B147" s="223"/>
      <c r="C147" s="224"/>
      <c r="D147" s="218" t="s">
        <v>128</v>
      </c>
      <c r="E147" s="225" t="s">
        <v>1</v>
      </c>
      <c r="F147" s="226" t="s">
        <v>425</v>
      </c>
      <c r="G147" s="224"/>
      <c r="H147" s="225" t="s">
        <v>1</v>
      </c>
      <c r="I147" s="227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2" t="s">
        <v>128</v>
      </c>
      <c r="AU147" s="232" t="s">
        <v>85</v>
      </c>
      <c r="AV147" s="12" t="s">
        <v>83</v>
      </c>
      <c r="AW147" s="12" t="s">
        <v>31</v>
      </c>
      <c r="AX147" s="12" t="s">
        <v>75</v>
      </c>
      <c r="AY147" s="232" t="s">
        <v>125</v>
      </c>
    </row>
    <row r="148" s="13" customFormat="1">
      <c r="A148" s="13"/>
      <c r="B148" s="233"/>
      <c r="C148" s="234"/>
      <c r="D148" s="218" t="s">
        <v>128</v>
      </c>
      <c r="E148" s="235" t="s">
        <v>1</v>
      </c>
      <c r="F148" s="236" t="s">
        <v>426</v>
      </c>
      <c r="G148" s="234"/>
      <c r="H148" s="237">
        <v>21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128</v>
      </c>
      <c r="AU148" s="243" t="s">
        <v>85</v>
      </c>
      <c r="AV148" s="13" t="s">
        <v>85</v>
      </c>
      <c r="AW148" s="13" t="s">
        <v>31</v>
      </c>
      <c r="AX148" s="13" t="s">
        <v>83</v>
      </c>
      <c r="AY148" s="243" t="s">
        <v>125</v>
      </c>
    </row>
    <row r="149" s="2" customFormat="1" ht="21.75" customHeight="1">
      <c r="A149" s="39"/>
      <c r="B149" s="40"/>
      <c r="C149" s="204" t="s">
        <v>124</v>
      </c>
      <c r="D149" s="204" t="s">
        <v>120</v>
      </c>
      <c r="E149" s="205" t="s">
        <v>145</v>
      </c>
      <c r="F149" s="206" t="s">
        <v>146</v>
      </c>
      <c r="G149" s="207" t="s">
        <v>140</v>
      </c>
      <c r="H149" s="208">
        <v>21</v>
      </c>
      <c r="I149" s="209"/>
      <c r="J149" s="210">
        <f>ROUND(I149*H149,2)</f>
        <v>0</v>
      </c>
      <c r="K149" s="211"/>
      <c r="L149" s="45"/>
      <c r="M149" s="212" t="s">
        <v>1</v>
      </c>
      <c r="N149" s="213" t="s">
        <v>40</v>
      </c>
      <c r="O149" s="92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124</v>
      </c>
      <c r="AT149" s="216" t="s">
        <v>120</v>
      </c>
      <c r="AU149" s="216" t="s">
        <v>85</v>
      </c>
      <c r="AY149" s="18" t="s">
        <v>125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124</v>
      </c>
      <c r="BM149" s="216" t="s">
        <v>147</v>
      </c>
    </row>
    <row r="150" s="2" customFormat="1">
      <c r="A150" s="39"/>
      <c r="B150" s="40"/>
      <c r="C150" s="41"/>
      <c r="D150" s="218" t="s">
        <v>127</v>
      </c>
      <c r="E150" s="41"/>
      <c r="F150" s="219" t="s">
        <v>148</v>
      </c>
      <c r="G150" s="41"/>
      <c r="H150" s="41"/>
      <c r="I150" s="220"/>
      <c r="J150" s="41"/>
      <c r="K150" s="41"/>
      <c r="L150" s="45"/>
      <c r="M150" s="221"/>
      <c r="N150" s="222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85</v>
      </c>
    </row>
    <row r="151" s="13" customFormat="1">
      <c r="A151" s="13"/>
      <c r="B151" s="233"/>
      <c r="C151" s="234"/>
      <c r="D151" s="218" t="s">
        <v>128</v>
      </c>
      <c r="E151" s="235" t="s">
        <v>1</v>
      </c>
      <c r="F151" s="236" t="s">
        <v>426</v>
      </c>
      <c r="G151" s="234"/>
      <c r="H151" s="237">
        <v>21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128</v>
      </c>
      <c r="AU151" s="243" t="s">
        <v>85</v>
      </c>
      <c r="AV151" s="13" t="s">
        <v>85</v>
      </c>
      <c r="AW151" s="13" t="s">
        <v>31</v>
      </c>
      <c r="AX151" s="13" t="s">
        <v>83</v>
      </c>
      <c r="AY151" s="243" t="s">
        <v>125</v>
      </c>
    </row>
    <row r="152" s="2" customFormat="1" ht="21.75" customHeight="1">
      <c r="A152" s="39"/>
      <c r="B152" s="40"/>
      <c r="C152" s="204" t="s">
        <v>157</v>
      </c>
      <c r="D152" s="204" t="s">
        <v>120</v>
      </c>
      <c r="E152" s="205" t="s">
        <v>149</v>
      </c>
      <c r="F152" s="206" t="s">
        <v>150</v>
      </c>
      <c r="G152" s="207" t="s">
        <v>151</v>
      </c>
      <c r="H152" s="208">
        <v>320</v>
      </c>
      <c r="I152" s="209"/>
      <c r="J152" s="210">
        <f>ROUND(I152*H152,2)</f>
        <v>0</v>
      </c>
      <c r="K152" s="211"/>
      <c r="L152" s="45"/>
      <c r="M152" s="212" t="s">
        <v>1</v>
      </c>
      <c r="N152" s="213" t="s">
        <v>40</v>
      </c>
      <c r="O152" s="92"/>
      <c r="P152" s="214">
        <f>O152*H152</f>
        <v>0</v>
      </c>
      <c r="Q152" s="214">
        <v>3.0000000000000001E-05</v>
      </c>
      <c r="R152" s="214">
        <f>Q152*H152</f>
        <v>0.0096000000000000009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124</v>
      </c>
      <c r="AT152" s="216" t="s">
        <v>120</v>
      </c>
      <c r="AU152" s="216" t="s">
        <v>85</v>
      </c>
      <c r="AY152" s="18" t="s">
        <v>125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124</v>
      </c>
      <c r="BM152" s="216" t="s">
        <v>152</v>
      </c>
    </row>
    <row r="153" s="2" customFormat="1">
      <c r="A153" s="39"/>
      <c r="B153" s="40"/>
      <c r="C153" s="41"/>
      <c r="D153" s="218" t="s">
        <v>127</v>
      </c>
      <c r="E153" s="41"/>
      <c r="F153" s="219" t="s">
        <v>153</v>
      </c>
      <c r="G153" s="41"/>
      <c r="H153" s="41"/>
      <c r="I153" s="220"/>
      <c r="J153" s="41"/>
      <c r="K153" s="41"/>
      <c r="L153" s="45"/>
      <c r="M153" s="221"/>
      <c r="N153" s="222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127</v>
      </c>
      <c r="AU153" s="18" t="s">
        <v>85</v>
      </c>
    </row>
    <row r="154" s="12" customFormat="1">
      <c r="A154" s="12"/>
      <c r="B154" s="223"/>
      <c r="C154" s="224"/>
      <c r="D154" s="218" t="s">
        <v>128</v>
      </c>
      <c r="E154" s="225" t="s">
        <v>1</v>
      </c>
      <c r="F154" s="226" t="s">
        <v>411</v>
      </c>
      <c r="G154" s="224"/>
      <c r="H154" s="225" t="s">
        <v>1</v>
      </c>
      <c r="I154" s="227"/>
      <c r="J154" s="224"/>
      <c r="K154" s="224"/>
      <c r="L154" s="228"/>
      <c r="M154" s="229"/>
      <c r="N154" s="230"/>
      <c r="O154" s="230"/>
      <c r="P154" s="230"/>
      <c r="Q154" s="230"/>
      <c r="R154" s="230"/>
      <c r="S154" s="230"/>
      <c r="T154" s="23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2" t="s">
        <v>128</v>
      </c>
      <c r="AU154" s="232" t="s">
        <v>85</v>
      </c>
      <c r="AV154" s="12" t="s">
        <v>83</v>
      </c>
      <c r="AW154" s="12" t="s">
        <v>31</v>
      </c>
      <c r="AX154" s="12" t="s">
        <v>75</v>
      </c>
      <c r="AY154" s="232" t="s">
        <v>125</v>
      </c>
    </row>
    <row r="155" s="12" customFormat="1">
      <c r="A155" s="12"/>
      <c r="B155" s="223"/>
      <c r="C155" s="224"/>
      <c r="D155" s="218" t="s">
        <v>128</v>
      </c>
      <c r="E155" s="225" t="s">
        <v>1</v>
      </c>
      <c r="F155" s="226" t="s">
        <v>427</v>
      </c>
      <c r="G155" s="224"/>
      <c r="H155" s="225" t="s">
        <v>1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2" t="s">
        <v>128</v>
      </c>
      <c r="AU155" s="232" t="s">
        <v>85</v>
      </c>
      <c r="AV155" s="12" t="s">
        <v>83</v>
      </c>
      <c r="AW155" s="12" t="s">
        <v>31</v>
      </c>
      <c r="AX155" s="12" t="s">
        <v>75</v>
      </c>
      <c r="AY155" s="232" t="s">
        <v>125</v>
      </c>
    </row>
    <row r="156" s="13" customFormat="1">
      <c r="A156" s="13"/>
      <c r="B156" s="233"/>
      <c r="C156" s="234"/>
      <c r="D156" s="218" t="s">
        <v>128</v>
      </c>
      <c r="E156" s="235" t="s">
        <v>1</v>
      </c>
      <c r="F156" s="236" t="s">
        <v>428</v>
      </c>
      <c r="G156" s="234"/>
      <c r="H156" s="237">
        <v>320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128</v>
      </c>
      <c r="AU156" s="243" t="s">
        <v>85</v>
      </c>
      <c r="AV156" s="13" t="s">
        <v>85</v>
      </c>
      <c r="AW156" s="13" t="s">
        <v>31</v>
      </c>
      <c r="AX156" s="13" t="s">
        <v>75</v>
      </c>
      <c r="AY156" s="243" t="s">
        <v>125</v>
      </c>
    </row>
    <row r="157" s="16" customFormat="1">
      <c r="A157" s="16"/>
      <c r="B157" s="271"/>
      <c r="C157" s="272"/>
      <c r="D157" s="218" t="s">
        <v>128</v>
      </c>
      <c r="E157" s="273" t="s">
        <v>1</v>
      </c>
      <c r="F157" s="274" t="s">
        <v>156</v>
      </c>
      <c r="G157" s="272"/>
      <c r="H157" s="275">
        <v>320</v>
      </c>
      <c r="I157" s="276"/>
      <c r="J157" s="272"/>
      <c r="K157" s="272"/>
      <c r="L157" s="277"/>
      <c r="M157" s="278"/>
      <c r="N157" s="279"/>
      <c r="O157" s="279"/>
      <c r="P157" s="279"/>
      <c r="Q157" s="279"/>
      <c r="R157" s="279"/>
      <c r="S157" s="279"/>
      <c r="T157" s="280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81" t="s">
        <v>128</v>
      </c>
      <c r="AU157" s="281" t="s">
        <v>85</v>
      </c>
      <c r="AV157" s="16" t="s">
        <v>124</v>
      </c>
      <c r="AW157" s="16" t="s">
        <v>31</v>
      </c>
      <c r="AX157" s="16" t="s">
        <v>83</v>
      </c>
      <c r="AY157" s="281" t="s">
        <v>125</v>
      </c>
    </row>
    <row r="158" s="2" customFormat="1" ht="21.75" customHeight="1">
      <c r="A158" s="39"/>
      <c r="B158" s="40"/>
      <c r="C158" s="204" t="s">
        <v>164</v>
      </c>
      <c r="D158" s="204" t="s">
        <v>120</v>
      </c>
      <c r="E158" s="205" t="s">
        <v>429</v>
      </c>
      <c r="F158" s="206" t="s">
        <v>430</v>
      </c>
      <c r="G158" s="207" t="s">
        <v>151</v>
      </c>
      <c r="H158" s="208">
        <v>96</v>
      </c>
      <c r="I158" s="209"/>
      <c r="J158" s="210">
        <f>ROUND(I158*H158,2)</f>
        <v>0</v>
      </c>
      <c r="K158" s="211"/>
      <c r="L158" s="45"/>
      <c r="M158" s="212" t="s">
        <v>1</v>
      </c>
      <c r="N158" s="213" t="s">
        <v>40</v>
      </c>
      <c r="O158" s="92"/>
      <c r="P158" s="214">
        <f>O158*H158</f>
        <v>0</v>
      </c>
      <c r="Q158" s="214">
        <v>4.0000000000000003E-05</v>
      </c>
      <c r="R158" s="214">
        <f>Q158*H158</f>
        <v>0.0038400000000000005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124</v>
      </c>
      <c r="AT158" s="216" t="s">
        <v>120</v>
      </c>
      <c r="AU158" s="216" t="s">
        <v>85</v>
      </c>
      <c r="AY158" s="18" t="s">
        <v>125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83</v>
      </c>
      <c r="BK158" s="217">
        <f>ROUND(I158*H158,2)</f>
        <v>0</v>
      </c>
      <c r="BL158" s="18" t="s">
        <v>124</v>
      </c>
      <c r="BM158" s="216" t="s">
        <v>431</v>
      </c>
    </row>
    <row r="159" s="2" customFormat="1">
      <c r="A159" s="39"/>
      <c r="B159" s="40"/>
      <c r="C159" s="41"/>
      <c r="D159" s="218" t="s">
        <v>127</v>
      </c>
      <c r="E159" s="41"/>
      <c r="F159" s="219" t="s">
        <v>432</v>
      </c>
      <c r="G159" s="41"/>
      <c r="H159" s="41"/>
      <c r="I159" s="220"/>
      <c r="J159" s="41"/>
      <c r="K159" s="41"/>
      <c r="L159" s="45"/>
      <c r="M159" s="221"/>
      <c r="N159" s="222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127</v>
      </c>
      <c r="AU159" s="18" t="s">
        <v>85</v>
      </c>
    </row>
    <row r="160" s="12" customFormat="1">
      <c r="A160" s="12"/>
      <c r="B160" s="223"/>
      <c r="C160" s="224"/>
      <c r="D160" s="218" t="s">
        <v>128</v>
      </c>
      <c r="E160" s="225" t="s">
        <v>1</v>
      </c>
      <c r="F160" s="226" t="s">
        <v>433</v>
      </c>
      <c r="G160" s="224"/>
      <c r="H160" s="225" t="s">
        <v>1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2" t="s">
        <v>128</v>
      </c>
      <c r="AU160" s="232" t="s">
        <v>85</v>
      </c>
      <c r="AV160" s="12" t="s">
        <v>83</v>
      </c>
      <c r="AW160" s="12" t="s">
        <v>31</v>
      </c>
      <c r="AX160" s="12" t="s">
        <v>75</v>
      </c>
      <c r="AY160" s="232" t="s">
        <v>125</v>
      </c>
    </row>
    <row r="161" s="12" customFormat="1">
      <c r="A161" s="12"/>
      <c r="B161" s="223"/>
      <c r="C161" s="224"/>
      <c r="D161" s="218" t="s">
        <v>128</v>
      </c>
      <c r="E161" s="225" t="s">
        <v>1</v>
      </c>
      <c r="F161" s="226" t="s">
        <v>411</v>
      </c>
      <c r="G161" s="224"/>
      <c r="H161" s="225" t="s">
        <v>1</v>
      </c>
      <c r="I161" s="227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2" t="s">
        <v>128</v>
      </c>
      <c r="AU161" s="232" t="s">
        <v>85</v>
      </c>
      <c r="AV161" s="12" t="s">
        <v>83</v>
      </c>
      <c r="AW161" s="12" t="s">
        <v>31</v>
      </c>
      <c r="AX161" s="12" t="s">
        <v>75</v>
      </c>
      <c r="AY161" s="232" t="s">
        <v>125</v>
      </c>
    </row>
    <row r="162" s="13" customFormat="1">
      <c r="A162" s="13"/>
      <c r="B162" s="233"/>
      <c r="C162" s="234"/>
      <c r="D162" s="218" t="s">
        <v>128</v>
      </c>
      <c r="E162" s="235" t="s">
        <v>1</v>
      </c>
      <c r="F162" s="236" t="s">
        <v>434</v>
      </c>
      <c r="G162" s="234"/>
      <c r="H162" s="237">
        <v>96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128</v>
      </c>
      <c r="AU162" s="243" t="s">
        <v>85</v>
      </c>
      <c r="AV162" s="13" t="s">
        <v>85</v>
      </c>
      <c r="AW162" s="13" t="s">
        <v>31</v>
      </c>
      <c r="AX162" s="13" t="s">
        <v>83</v>
      </c>
      <c r="AY162" s="243" t="s">
        <v>125</v>
      </c>
    </row>
    <row r="163" s="2" customFormat="1" ht="21.75" customHeight="1">
      <c r="A163" s="39"/>
      <c r="B163" s="40"/>
      <c r="C163" s="204" t="s">
        <v>173</v>
      </c>
      <c r="D163" s="204" t="s">
        <v>120</v>
      </c>
      <c r="E163" s="205" t="s">
        <v>158</v>
      </c>
      <c r="F163" s="206" t="s">
        <v>159</v>
      </c>
      <c r="G163" s="207" t="s">
        <v>160</v>
      </c>
      <c r="H163" s="208">
        <v>40</v>
      </c>
      <c r="I163" s="209"/>
      <c r="J163" s="210">
        <f>ROUND(I163*H163,2)</f>
        <v>0</v>
      </c>
      <c r="K163" s="211"/>
      <c r="L163" s="45"/>
      <c r="M163" s="212" t="s">
        <v>1</v>
      </c>
      <c r="N163" s="213" t="s">
        <v>40</v>
      </c>
      <c r="O163" s="92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124</v>
      </c>
      <c r="AT163" s="216" t="s">
        <v>120</v>
      </c>
      <c r="AU163" s="216" t="s">
        <v>85</v>
      </c>
      <c r="AY163" s="18" t="s">
        <v>125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83</v>
      </c>
      <c r="BK163" s="217">
        <f>ROUND(I163*H163,2)</f>
        <v>0</v>
      </c>
      <c r="BL163" s="18" t="s">
        <v>124</v>
      </c>
      <c r="BM163" s="216" t="s">
        <v>161</v>
      </c>
    </row>
    <row r="164" s="2" customFormat="1">
      <c r="A164" s="39"/>
      <c r="B164" s="40"/>
      <c r="C164" s="41"/>
      <c r="D164" s="218" t="s">
        <v>127</v>
      </c>
      <c r="E164" s="41"/>
      <c r="F164" s="219" t="s">
        <v>162</v>
      </c>
      <c r="G164" s="41"/>
      <c r="H164" s="41"/>
      <c r="I164" s="220"/>
      <c r="J164" s="41"/>
      <c r="K164" s="41"/>
      <c r="L164" s="45"/>
      <c r="M164" s="221"/>
      <c r="N164" s="222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127</v>
      </c>
      <c r="AU164" s="18" t="s">
        <v>85</v>
      </c>
    </row>
    <row r="165" s="13" customFormat="1">
      <c r="A165" s="13"/>
      <c r="B165" s="233"/>
      <c r="C165" s="234"/>
      <c r="D165" s="218" t="s">
        <v>128</v>
      </c>
      <c r="E165" s="235" t="s">
        <v>1</v>
      </c>
      <c r="F165" s="236" t="s">
        <v>435</v>
      </c>
      <c r="G165" s="234"/>
      <c r="H165" s="237">
        <v>40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128</v>
      </c>
      <c r="AU165" s="243" t="s">
        <v>85</v>
      </c>
      <c r="AV165" s="13" t="s">
        <v>85</v>
      </c>
      <c r="AW165" s="13" t="s">
        <v>31</v>
      </c>
      <c r="AX165" s="13" t="s">
        <v>83</v>
      </c>
      <c r="AY165" s="243" t="s">
        <v>125</v>
      </c>
    </row>
    <row r="166" s="2" customFormat="1" ht="21.75" customHeight="1">
      <c r="A166" s="39"/>
      <c r="B166" s="40"/>
      <c r="C166" s="204" t="s">
        <v>179</v>
      </c>
      <c r="D166" s="204" t="s">
        <v>120</v>
      </c>
      <c r="E166" s="205" t="s">
        <v>436</v>
      </c>
      <c r="F166" s="206" t="s">
        <v>437</v>
      </c>
      <c r="G166" s="207" t="s">
        <v>160</v>
      </c>
      <c r="H166" s="208">
        <v>12</v>
      </c>
      <c r="I166" s="209"/>
      <c r="J166" s="210">
        <f>ROUND(I166*H166,2)</f>
        <v>0</v>
      </c>
      <c r="K166" s="211"/>
      <c r="L166" s="45"/>
      <c r="M166" s="212" t="s">
        <v>1</v>
      </c>
      <c r="N166" s="213" t="s">
        <v>40</v>
      </c>
      <c r="O166" s="92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124</v>
      </c>
      <c r="AT166" s="216" t="s">
        <v>120</v>
      </c>
      <c r="AU166" s="216" t="s">
        <v>85</v>
      </c>
      <c r="AY166" s="18" t="s">
        <v>125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83</v>
      </c>
      <c r="BK166" s="217">
        <f>ROUND(I166*H166,2)</f>
        <v>0</v>
      </c>
      <c r="BL166" s="18" t="s">
        <v>124</v>
      </c>
      <c r="BM166" s="216" t="s">
        <v>438</v>
      </c>
    </row>
    <row r="167" s="2" customFormat="1">
      <c r="A167" s="39"/>
      <c r="B167" s="40"/>
      <c r="C167" s="41"/>
      <c r="D167" s="218" t="s">
        <v>127</v>
      </c>
      <c r="E167" s="41"/>
      <c r="F167" s="219" t="s">
        <v>439</v>
      </c>
      <c r="G167" s="41"/>
      <c r="H167" s="41"/>
      <c r="I167" s="220"/>
      <c r="J167" s="41"/>
      <c r="K167" s="41"/>
      <c r="L167" s="45"/>
      <c r="M167" s="221"/>
      <c r="N167" s="222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127</v>
      </c>
      <c r="AU167" s="18" t="s">
        <v>85</v>
      </c>
    </row>
    <row r="168" s="13" customFormat="1">
      <c r="A168" s="13"/>
      <c r="B168" s="233"/>
      <c r="C168" s="234"/>
      <c r="D168" s="218" t="s">
        <v>128</v>
      </c>
      <c r="E168" s="235" t="s">
        <v>1</v>
      </c>
      <c r="F168" s="236" t="s">
        <v>440</v>
      </c>
      <c r="G168" s="234"/>
      <c r="H168" s="237">
        <v>12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128</v>
      </c>
      <c r="AU168" s="243" t="s">
        <v>85</v>
      </c>
      <c r="AV168" s="13" t="s">
        <v>85</v>
      </c>
      <c r="AW168" s="13" t="s">
        <v>31</v>
      </c>
      <c r="AX168" s="13" t="s">
        <v>83</v>
      </c>
      <c r="AY168" s="243" t="s">
        <v>125</v>
      </c>
    </row>
    <row r="169" s="2" customFormat="1" ht="44.25" customHeight="1">
      <c r="A169" s="39"/>
      <c r="B169" s="40"/>
      <c r="C169" s="204" t="s">
        <v>186</v>
      </c>
      <c r="D169" s="204" t="s">
        <v>120</v>
      </c>
      <c r="E169" s="205" t="s">
        <v>441</v>
      </c>
      <c r="F169" s="206" t="s">
        <v>442</v>
      </c>
      <c r="G169" s="207" t="s">
        <v>167</v>
      </c>
      <c r="H169" s="208">
        <v>161.362</v>
      </c>
      <c r="I169" s="209"/>
      <c r="J169" s="210">
        <f>ROUND(I169*H169,2)</f>
        <v>0</v>
      </c>
      <c r="K169" s="211"/>
      <c r="L169" s="45"/>
      <c r="M169" s="212" t="s">
        <v>1</v>
      </c>
      <c r="N169" s="213" t="s">
        <v>40</v>
      </c>
      <c r="O169" s="92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124</v>
      </c>
      <c r="AT169" s="216" t="s">
        <v>120</v>
      </c>
      <c r="AU169" s="216" t="s">
        <v>85</v>
      </c>
      <c r="AY169" s="18" t="s">
        <v>125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83</v>
      </c>
      <c r="BK169" s="217">
        <f>ROUND(I169*H169,2)</f>
        <v>0</v>
      </c>
      <c r="BL169" s="18" t="s">
        <v>124</v>
      </c>
      <c r="BM169" s="216" t="s">
        <v>443</v>
      </c>
    </row>
    <row r="170" s="2" customFormat="1">
      <c r="A170" s="39"/>
      <c r="B170" s="40"/>
      <c r="C170" s="41"/>
      <c r="D170" s="218" t="s">
        <v>127</v>
      </c>
      <c r="E170" s="41"/>
      <c r="F170" s="219" t="s">
        <v>444</v>
      </c>
      <c r="G170" s="41"/>
      <c r="H170" s="41"/>
      <c r="I170" s="220"/>
      <c r="J170" s="41"/>
      <c r="K170" s="41"/>
      <c r="L170" s="45"/>
      <c r="M170" s="221"/>
      <c r="N170" s="222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127</v>
      </c>
      <c r="AU170" s="18" t="s">
        <v>85</v>
      </c>
    </row>
    <row r="171" s="12" customFormat="1">
      <c r="A171" s="12"/>
      <c r="B171" s="223"/>
      <c r="C171" s="224"/>
      <c r="D171" s="218" t="s">
        <v>128</v>
      </c>
      <c r="E171" s="225" t="s">
        <v>1</v>
      </c>
      <c r="F171" s="226" t="s">
        <v>411</v>
      </c>
      <c r="G171" s="224"/>
      <c r="H171" s="225" t="s">
        <v>1</v>
      </c>
      <c r="I171" s="227"/>
      <c r="J171" s="224"/>
      <c r="K171" s="224"/>
      <c r="L171" s="228"/>
      <c r="M171" s="229"/>
      <c r="N171" s="230"/>
      <c r="O171" s="230"/>
      <c r="P171" s="230"/>
      <c r="Q171" s="230"/>
      <c r="R171" s="230"/>
      <c r="S171" s="230"/>
      <c r="T171" s="23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2" t="s">
        <v>128</v>
      </c>
      <c r="AU171" s="232" t="s">
        <v>85</v>
      </c>
      <c r="AV171" s="12" t="s">
        <v>83</v>
      </c>
      <c r="AW171" s="12" t="s">
        <v>31</v>
      </c>
      <c r="AX171" s="12" t="s">
        <v>75</v>
      </c>
      <c r="AY171" s="232" t="s">
        <v>125</v>
      </c>
    </row>
    <row r="172" s="12" customFormat="1">
      <c r="A172" s="12"/>
      <c r="B172" s="223"/>
      <c r="C172" s="224"/>
      <c r="D172" s="218" t="s">
        <v>128</v>
      </c>
      <c r="E172" s="225" t="s">
        <v>1</v>
      </c>
      <c r="F172" s="226" t="s">
        <v>445</v>
      </c>
      <c r="G172" s="224"/>
      <c r="H172" s="225" t="s">
        <v>1</v>
      </c>
      <c r="I172" s="227"/>
      <c r="J172" s="224"/>
      <c r="K172" s="224"/>
      <c r="L172" s="228"/>
      <c r="M172" s="229"/>
      <c r="N172" s="230"/>
      <c r="O172" s="230"/>
      <c r="P172" s="230"/>
      <c r="Q172" s="230"/>
      <c r="R172" s="230"/>
      <c r="S172" s="230"/>
      <c r="T172" s="23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2" t="s">
        <v>128</v>
      </c>
      <c r="AU172" s="232" t="s">
        <v>85</v>
      </c>
      <c r="AV172" s="12" t="s">
        <v>83</v>
      </c>
      <c r="AW172" s="12" t="s">
        <v>31</v>
      </c>
      <c r="AX172" s="12" t="s">
        <v>75</v>
      </c>
      <c r="AY172" s="232" t="s">
        <v>125</v>
      </c>
    </row>
    <row r="173" s="12" customFormat="1">
      <c r="A173" s="12"/>
      <c r="B173" s="223"/>
      <c r="C173" s="224"/>
      <c r="D173" s="218" t="s">
        <v>128</v>
      </c>
      <c r="E173" s="225" t="s">
        <v>1</v>
      </c>
      <c r="F173" s="226" t="s">
        <v>446</v>
      </c>
      <c r="G173" s="224"/>
      <c r="H173" s="225" t="s">
        <v>1</v>
      </c>
      <c r="I173" s="227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2" t="s">
        <v>128</v>
      </c>
      <c r="AU173" s="232" t="s">
        <v>85</v>
      </c>
      <c r="AV173" s="12" t="s">
        <v>83</v>
      </c>
      <c r="AW173" s="12" t="s">
        <v>31</v>
      </c>
      <c r="AX173" s="12" t="s">
        <v>75</v>
      </c>
      <c r="AY173" s="232" t="s">
        <v>125</v>
      </c>
    </row>
    <row r="174" s="13" customFormat="1">
      <c r="A174" s="13"/>
      <c r="B174" s="233"/>
      <c r="C174" s="234"/>
      <c r="D174" s="218" t="s">
        <v>128</v>
      </c>
      <c r="E174" s="235" t="s">
        <v>1</v>
      </c>
      <c r="F174" s="236" t="s">
        <v>447</v>
      </c>
      <c r="G174" s="234"/>
      <c r="H174" s="237">
        <v>49.5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128</v>
      </c>
      <c r="AU174" s="243" t="s">
        <v>85</v>
      </c>
      <c r="AV174" s="13" t="s">
        <v>85</v>
      </c>
      <c r="AW174" s="13" t="s">
        <v>31</v>
      </c>
      <c r="AX174" s="13" t="s">
        <v>75</v>
      </c>
      <c r="AY174" s="243" t="s">
        <v>125</v>
      </c>
    </row>
    <row r="175" s="13" customFormat="1">
      <c r="A175" s="13"/>
      <c r="B175" s="233"/>
      <c r="C175" s="234"/>
      <c r="D175" s="218" t="s">
        <v>128</v>
      </c>
      <c r="E175" s="235" t="s">
        <v>1</v>
      </c>
      <c r="F175" s="236" t="s">
        <v>448</v>
      </c>
      <c r="G175" s="234"/>
      <c r="H175" s="237">
        <v>186.75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128</v>
      </c>
      <c r="AU175" s="243" t="s">
        <v>85</v>
      </c>
      <c r="AV175" s="13" t="s">
        <v>85</v>
      </c>
      <c r="AW175" s="13" t="s">
        <v>31</v>
      </c>
      <c r="AX175" s="13" t="s">
        <v>75</v>
      </c>
      <c r="AY175" s="243" t="s">
        <v>125</v>
      </c>
    </row>
    <row r="176" s="13" customFormat="1">
      <c r="A176" s="13"/>
      <c r="B176" s="233"/>
      <c r="C176" s="234"/>
      <c r="D176" s="218" t="s">
        <v>128</v>
      </c>
      <c r="E176" s="235" t="s">
        <v>1</v>
      </c>
      <c r="F176" s="236" t="s">
        <v>449</v>
      </c>
      <c r="G176" s="234"/>
      <c r="H176" s="237">
        <v>12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128</v>
      </c>
      <c r="AU176" s="243" t="s">
        <v>85</v>
      </c>
      <c r="AV176" s="13" t="s">
        <v>85</v>
      </c>
      <c r="AW176" s="13" t="s">
        <v>31</v>
      </c>
      <c r="AX176" s="13" t="s">
        <v>75</v>
      </c>
      <c r="AY176" s="243" t="s">
        <v>125</v>
      </c>
    </row>
    <row r="177" s="14" customFormat="1">
      <c r="A177" s="14"/>
      <c r="B177" s="244"/>
      <c r="C177" s="245"/>
      <c r="D177" s="218" t="s">
        <v>128</v>
      </c>
      <c r="E177" s="246" t="s">
        <v>1</v>
      </c>
      <c r="F177" s="247" t="s">
        <v>131</v>
      </c>
      <c r="G177" s="245"/>
      <c r="H177" s="248">
        <v>248.25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128</v>
      </c>
      <c r="AU177" s="254" t="s">
        <v>85</v>
      </c>
      <c r="AV177" s="14" t="s">
        <v>132</v>
      </c>
      <c r="AW177" s="14" t="s">
        <v>31</v>
      </c>
      <c r="AX177" s="14" t="s">
        <v>75</v>
      </c>
      <c r="AY177" s="254" t="s">
        <v>125</v>
      </c>
    </row>
    <row r="178" s="13" customFormat="1">
      <c r="A178" s="13"/>
      <c r="B178" s="233"/>
      <c r="C178" s="234"/>
      <c r="D178" s="218" t="s">
        <v>128</v>
      </c>
      <c r="E178" s="235" t="s">
        <v>1</v>
      </c>
      <c r="F178" s="236" t="s">
        <v>450</v>
      </c>
      <c r="G178" s="234"/>
      <c r="H178" s="237">
        <v>-86.888000000000005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128</v>
      </c>
      <c r="AU178" s="243" t="s">
        <v>85</v>
      </c>
      <c r="AV178" s="13" t="s">
        <v>85</v>
      </c>
      <c r="AW178" s="13" t="s">
        <v>31</v>
      </c>
      <c r="AX178" s="13" t="s">
        <v>75</v>
      </c>
      <c r="AY178" s="243" t="s">
        <v>125</v>
      </c>
    </row>
    <row r="179" s="16" customFormat="1">
      <c r="A179" s="16"/>
      <c r="B179" s="271"/>
      <c r="C179" s="272"/>
      <c r="D179" s="218" t="s">
        <v>128</v>
      </c>
      <c r="E179" s="273" t="s">
        <v>1</v>
      </c>
      <c r="F179" s="274" t="s">
        <v>156</v>
      </c>
      <c r="G179" s="272"/>
      <c r="H179" s="275">
        <v>161.362</v>
      </c>
      <c r="I179" s="276"/>
      <c r="J179" s="272"/>
      <c r="K179" s="272"/>
      <c r="L179" s="277"/>
      <c r="M179" s="278"/>
      <c r="N179" s="279"/>
      <c r="O179" s="279"/>
      <c r="P179" s="279"/>
      <c r="Q179" s="279"/>
      <c r="R179" s="279"/>
      <c r="S179" s="279"/>
      <c r="T179" s="280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1" t="s">
        <v>128</v>
      </c>
      <c r="AU179" s="281" t="s">
        <v>85</v>
      </c>
      <c r="AV179" s="16" t="s">
        <v>124</v>
      </c>
      <c r="AW179" s="16" t="s">
        <v>31</v>
      </c>
      <c r="AX179" s="16" t="s">
        <v>83</v>
      </c>
      <c r="AY179" s="281" t="s">
        <v>125</v>
      </c>
    </row>
    <row r="180" s="2" customFormat="1" ht="33" customHeight="1">
      <c r="A180" s="39"/>
      <c r="B180" s="40"/>
      <c r="C180" s="204" t="s">
        <v>192</v>
      </c>
      <c r="D180" s="204" t="s">
        <v>120</v>
      </c>
      <c r="E180" s="205" t="s">
        <v>165</v>
      </c>
      <c r="F180" s="206" t="s">
        <v>166</v>
      </c>
      <c r="G180" s="207" t="s">
        <v>167</v>
      </c>
      <c r="H180" s="208">
        <v>239.215</v>
      </c>
      <c r="I180" s="209"/>
      <c r="J180" s="210">
        <f>ROUND(I180*H180,2)</f>
        <v>0</v>
      </c>
      <c r="K180" s="211"/>
      <c r="L180" s="45"/>
      <c r="M180" s="212" t="s">
        <v>1</v>
      </c>
      <c r="N180" s="213" t="s">
        <v>40</v>
      </c>
      <c r="O180" s="92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124</v>
      </c>
      <c r="AT180" s="216" t="s">
        <v>120</v>
      </c>
      <c r="AU180" s="216" t="s">
        <v>85</v>
      </c>
      <c r="AY180" s="18" t="s">
        <v>125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83</v>
      </c>
      <c r="BK180" s="217">
        <f>ROUND(I180*H180,2)</f>
        <v>0</v>
      </c>
      <c r="BL180" s="18" t="s">
        <v>124</v>
      </c>
      <c r="BM180" s="216" t="s">
        <v>168</v>
      </c>
    </row>
    <row r="181" s="2" customFormat="1">
      <c r="A181" s="39"/>
      <c r="B181" s="40"/>
      <c r="C181" s="41"/>
      <c r="D181" s="218" t="s">
        <v>127</v>
      </c>
      <c r="E181" s="41"/>
      <c r="F181" s="219" t="s">
        <v>169</v>
      </c>
      <c r="G181" s="41"/>
      <c r="H181" s="41"/>
      <c r="I181" s="220"/>
      <c r="J181" s="41"/>
      <c r="K181" s="41"/>
      <c r="L181" s="45"/>
      <c r="M181" s="221"/>
      <c r="N181" s="222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127</v>
      </c>
      <c r="AU181" s="18" t="s">
        <v>85</v>
      </c>
    </row>
    <row r="182" s="12" customFormat="1">
      <c r="A182" s="12"/>
      <c r="B182" s="223"/>
      <c r="C182" s="224"/>
      <c r="D182" s="218" t="s">
        <v>128</v>
      </c>
      <c r="E182" s="225" t="s">
        <v>1</v>
      </c>
      <c r="F182" s="226" t="s">
        <v>411</v>
      </c>
      <c r="G182" s="224"/>
      <c r="H182" s="225" t="s">
        <v>1</v>
      </c>
      <c r="I182" s="227"/>
      <c r="J182" s="224"/>
      <c r="K182" s="224"/>
      <c r="L182" s="228"/>
      <c r="M182" s="229"/>
      <c r="N182" s="230"/>
      <c r="O182" s="230"/>
      <c r="P182" s="230"/>
      <c r="Q182" s="230"/>
      <c r="R182" s="230"/>
      <c r="S182" s="230"/>
      <c r="T182" s="23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2" t="s">
        <v>128</v>
      </c>
      <c r="AU182" s="232" t="s">
        <v>85</v>
      </c>
      <c r="AV182" s="12" t="s">
        <v>83</v>
      </c>
      <c r="AW182" s="12" t="s">
        <v>31</v>
      </c>
      <c r="AX182" s="12" t="s">
        <v>75</v>
      </c>
      <c r="AY182" s="232" t="s">
        <v>125</v>
      </c>
    </row>
    <row r="183" s="12" customFormat="1">
      <c r="A183" s="12"/>
      <c r="B183" s="223"/>
      <c r="C183" s="224"/>
      <c r="D183" s="218" t="s">
        <v>128</v>
      </c>
      <c r="E183" s="225" t="s">
        <v>1</v>
      </c>
      <c r="F183" s="226" t="s">
        <v>451</v>
      </c>
      <c r="G183" s="224"/>
      <c r="H183" s="225" t="s">
        <v>1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2" t="s">
        <v>128</v>
      </c>
      <c r="AU183" s="232" t="s">
        <v>85</v>
      </c>
      <c r="AV183" s="12" t="s">
        <v>83</v>
      </c>
      <c r="AW183" s="12" t="s">
        <v>31</v>
      </c>
      <c r="AX183" s="12" t="s">
        <v>75</v>
      </c>
      <c r="AY183" s="232" t="s">
        <v>125</v>
      </c>
    </row>
    <row r="184" s="13" customFormat="1">
      <c r="A184" s="13"/>
      <c r="B184" s="233"/>
      <c r="C184" s="234"/>
      <c r="D184" s="218" t="s">
        <v>128</v>
      </c>
      <c r="E184" s="235" t="s">
        <v>1</v>
      </c>
      <c r="F184" s="236" t="s">
        <v>414</v>
      </c>
      <c r="G184" s="234"/>
      <c r="H184" s="237">
        <v>171.38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128</v>
      </c>
      <c r="AU184" s="243" t="s">
        <v>85</v>
      </c>
      <c r="AV184" s="13" t="s">
        <v>85</v>
      </c>
      <c r="AW184" s="13" t="s">
        <v>31</v>
      </c>
      <c r="AX184" s="13" t="s">
        <v>75</v>
      </c>
      <c r="AY184" s="243" t="s">
        <v>125</v>
      </c>
    </row>
    <row r="185" s="13" customFormat="1">
      <c r="A185" s="13"/>
      <c r="B185" s="233"/>
      <c r="C185" s="234"/>
      <c r="D185" s="218" t="s">
        <v>128</v>
      </c>
      <c r="E185" s="235" t="s">
        <v>1</v>
      </c>
      <c r="F185" s="236" t="s">
        <v>415</v>
      </c>
      <c r="G185" s="234"/>
      <c r="H185" s="237">
        <v>66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128</v>
      </c>
      <c r="AU185" s="243" t="s">
        <v>85</v>
      </c>
      <c r="AV185" s="13" t="s">
        <v>85</v>
      </c>
      <c r="AW185" s="13" t="s">
        <v>31</v>
      </c>
      <c r="AX185" s="13" t="s">
        <v>75</v>
      </c>
      <c r="AY185" s="243" t="s">
        <v>125</v>
      </c>
    </row>
    <row r="186" s="13" customFormat="1">
      <c r="A186" s="13"/>
      <c r="B186" s="233"/>
      <c r="C186" s="234"/>
      <c r="D186" s="218" t="s">
        <v>128</v>
      </c>
      <c r="E186" s="235" t="s">
        <v>1</v>
      </c>
      <c r="F186" s="236" t="s">
        <v>416</v>
      </c>
      <c r="G186" s="234"/>
      <c r="H186" s="237">
        <v>128.69999999999999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128</v>
      </c>
      <c r="AU186" s="243" t="s">
        <v>85</v>
      </c>
      <c r="AV186" s="13" t="s">
        <v>85</v>
      </c>
      <c r="AW186" s="13" t="s">
        <v>31</v>
      </c>
      <c r="AX186" s="13" t="s">
        <v>75</v>
      </c>
      <c r="AY186" s="243" t="s">
        <v>125</v>
      </c>
    </row>
    <row r="187" s="13" customFormat="1">
      <c r="A187" s="13"/>
      <c r="B187" s="233"/>
      <c r="C187" s="234"/>
      <c r="D187" s="218" t="s">
        <v>128</v>
      </c>
      <c r="E187" s="235" t="s">
        <v>1</v>
      </c>
      <c r="F187" s="236" t="s">
        <v>417</v>
      </c>
      <c r="G187" s="234"/>
      <c r="H187" s="237">
        <v>112.34999999999999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128</v>
      </c>
      <c r="AU187" s="243" t="s">
        <v>85</v>
      </c>
      <c r="AV187" s="13" t="s">
        <v>85</v>
      </c>
      <c r="AW187" s="13" t="s">
        <v>31</v>
      </c>
      <c r="AX187" s="13" t="s">
        <v>75</v>
      </c>
      <c r="AY187" s="243" t="s">
        <v>125</v>
      </c>
    </row>
    <row r="188" s="14" customFormat="1">
      <c r="A188" s="14"/>
      <c r="B188" s="244"/>
      <c r="C188" s="245"/>
      <c r="D188" s="218" t="s">
        <v>128</v>
      </c>
      <c r="E188" s="246" t="s">
        <v>1</v>
      </c>
      <c r="F188" s="247" t="s">
        <v>131</v>
      </c>
      <c r="G188" s="245"/>
      <c r="H188" s="248">
        <v>478.43000000000001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128</v>
      </c>
      <c r="AU188" s="254" t="s">
        <v>85</v>
      </c>
      <c r="AV188" s="14" t="s">
        <v>132</v>
      </c>
      <c r="AW188" s="14" t="s">
        <v>31</v>
      </c>
      <c r="AX188" s="14" t="s">
        <v>75</v>
      </c>
      <c r="AY188" s="254" t="s">
        <v>125</v>
      </c>
    </row>
    <row r="189" s="12" customFormat="1">
      <c r="A189" s="12"/>
      <c r="B189" s="223"/>
      <c r="C189" s="224"/>
      <c r="D189" s="218" t="s">
        <v>128</v>
      </c>
      <c r="E189" s="225" t="s">
        <v>1</v>
      </c>
      <c r="F189" s="226" t="s">
        <v>171</v>
      </c>
      <c r="G189" s="224"/>
      <c r="H189" s="225" t="s">
        <v>1</v>
      </c>
      <c r="I189" s="227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2" t="s">
        <v>128</v>
      </c>
      <c r="AU189" s="232" t="s">
        <v>85</v>
      </c>
      <c r="AV189" s="12" t="s">
        <v>83</v>
      </c>
      <c r="AW189" s="12" t="s">
        <v>31</v>
      </c>
      <c r="AX189" s="12" t="s">
        <v>75</v>
      </c>
      <c r="AY189" s="232" t="s">
        <v>125</v>
      </c>
    </row>
    <row r="190" s="13" customFormat="1">
      <c r="A190" s="13"/>
      <c r="B190" s="233"/>
      <c r="C190" s="234"/>
      <c r="D190" s="218" t="s">
        <v>128</v>
      </c>
      <c r="E190" s="235" t="s">
        <v>1</v>
      </c>
      <c r="F190" s="236" t="s">
        <v>452</v>
      </c>
      <c r="G190" s="234"/>
      <c r="H190" s="237">
        <v>239.215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128</v>
      </c>
      <c r="AU190" s="243" t="s">
        <v>85</v>
      </c>
      <c r="AV190" s="13" t="s">
        <v>85</v>
      </c>
      <c r="AW190" s="13" t="s">
        <v>31</v>
      </c>
      <c r="AX190" s="13" t="s">
        <v>83</v>
      </c>
      <c r="AY190" s="243" t="s">
        <v>125</v>
      </c>
    </row>
    <row r="191" s="2" customFormat="1" ht="33" customHeight="1">
      <c r="A191" s="39"/>
      <c r="B191" s="40"/>
      <c r="C191" s="204" t="s">
        <v>199</v>
      </c>
      <c r="D191" s="204" t="s">
        <v>120</v>
      </c>
      <c r="E191" s="205" t="s">
        <v>174</v>
      </c>
      <c r="F191" s="206" t="s">
        <v>175</v>
      </c>
      <c r="G191" s="207" t="s">
        <v>167</v>
      </c>
      <c r="H191" s="208">
        <v>239.215</v>
      </c>
      <c r="I191" s="209"/>
      <c r="J191" s="210">
        <f>ROUND(I191*H191,2)</f>
        <v>0</v>
      </c>
      <c r="K191" s="211"/>
      <c r="L191" s="45"/>
      <c r="M191" s="212" t="s">
        <v>1</v>
      </c>
      <c r="N191" s="213" t="s">
        <v>40</v>
      </c>
      <c r="O191" s="92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124</v>
      </c>
      <c r="AT191" s="216" t="s">
        <v>120</v>
      </c>
      <c r="AU191" s="216" t="s">
        <v>85</v>
      </c>
      <c r="AY191" s="18" t="s">
        <v>125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83</v>
      </c>
      <c r="BK191" s="217">
        <f>ROUND(I191*H191,2)</f>
        <v>0</v>
      </c>
      <c r="BL191" s="18" t="s">
        <v>124</v>
      </c>
      <c r="BM191" s="216" t="s">
        <v>176</v>
      </c>
    </row>
    <row r="192" s="2" customFormat="1">
      <c r="A192" s="39"/>
      <c r="B192" s="40"/>
      <c r="C192" s="41"/>
      <c r="D192" s="218" t="s">
        <v>127</v>
      </c>
      <c r="E192" s="41"/>
      <c r="F192" s="219" t="s">
        <v>177</v>
      </c>
      <c r="G192" s="41"/>
      <c r="H192" s="41"/>
      <c r="I192" s="220"/>
      <c r="J192" s="41"/>
      <c r="K192" s="41"/>
      <c r="L192" s="45"/>
      <c r="M192" s="221"/>
      <c r="N192" s="222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127</v>
      </c>
      <c r="AU192" s="18" t="s">
        <v>85</v>
      </c>
    </row>
    <row r="193" s="12" customFormat="1">
      <c r="A193" s="12"/>
      <c r="B193" s="223"/>
      <c r="C193" s="224"/>
      <c r="D193" s="218" t="s">
        <v>128</v>
      </c>
      <c r="E193" s="225" t="s">
        <v>1</v>
      </c>
      <c r="F193" s="226" t="s">
        <v>411</v>
      </c>
      <c r="G193" s="224"/>
      <c r="H193" s="225" t="s">
        <v>1</v>
      </c>
      <c r="I193" s="227"/>
      <c r="J193" s="224"/>
      <c r="K193" s="224"/>
      <c r="L193" s="228"/>
      <c r="M193" s="229"/>
      <c r="N193" s="230"/>
      <c r="O193" s="230"/>
      <c r="P193" s="230"/>
      <c r="Q193" s="230"/>
      <c r="R193" s="230"/>
      <c r="S193" s="230"/>
      <c r="T193" s="23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2" t="s">
        <v>128</v>
      </c>
      <c r="AU193" s="232" t="s">
        <v>85</v>
      </c>
      <c r="AV193" s="12" t="s">
        <v>83</v>
      </c>
      <c r="AW193" s="12" t="s">
        <v>31</v>
      </c>
      <c r="AX193" s="12" t="s">
        <v>75</v>
      </c>
      <c r="AY193" s="232" t="s">
        <v>125</v>
      </c>
    </row>
    <row r="194" s="12" customFormat="1">
      <c r="A194" s="12"/>
      <c r="B194" s="223"/>
      <c r="C194" s="224"/>
      <c r="D194" s="218" t="s">
        <v>128</v>
      </c>
      <c r="E194" s="225" t="s">
        <v>1</v>
      </c>
      <c r="F194" s="226" t="s">
        <v>451</v>
      </c>
      <c r="G194" s="224"/>
      <c r="H194" s="225" t="s">
        <v>1</v>
      </c>
      <c r="I194" s="227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2" t="s">
        <v>128</v>
      </c>
      <c r="AU194" s="232" t="s">
        <v>85</v>
      </c>
      <c r="AV194" s="12" t="s">
        <v>83</v>
      </c>
      <c r="AW194" s="12" t="s">
        <v>31</v>
      </c>
      <c r="AX194" s="12" t="s">
        <v>75</v>
      </c>
      <c r="AY194" s="232" t="s">
        <v>125</v>
      </c>
    </row>
    <row r="195" s="13" customFormat="1">
      <c r="A195" s="13"/>
      <c r="B195" s="233"/>
      <c r="C195" s="234"/>
      <c r="D195" s="218" t="s">
        <v>128</v>
      </c>
      <c r="E195" s="235" t="s">
        <v>1</v>
      </c>
      <c r="F195" s="236" t="s">
        <v>414</v>
      </c>
      <c r="G195" s="234"/>
      <c r="H195" s="237">
        <v>171.38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128</v>
      </c>
      <c r="AU195" s="243" t="s">
        <v>85</v>
      </c>
      <c r="AV195" s="13" t="s">
        <v>85</v>
      </c>
      <c r="AW195" s="13" t="s">
        <v>31</v>
      </c>
      <c r="AX195" s="13" t="s">
        <v>75</v>
      </c>
      <c r="AY195" s="243" t="s">
        <v>125</v>
      </c>
    </row>
    <row r="196" s="13" customFormat="1">
      <c r="A196" s="13"/>
      <c r="B196" s="233"/>
      <c r="C196" s="234"/>
      <c r="D196" s="218" t="s">
        <v>128</v>
      </c>
      <c r="E196" s="235" t="s">
        <v>1</v>
      </c>
      <c r="F196" s="236" t="s">
        <v>415</v>
      </c>
      <c r="G196" s="234"/>
      <c r="H196" s="237">
        <v>66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128</v>
      </c>
      <c r="AU196" s="243" t="s">
        <v>85</v>
      </c>
      <c r="AV196" s="13" t="s">
        <v>85</v>
      </c>
      <c r="AW196" s="13" t="s">
        <v>31</v>
      </c>
      <c r="AX196" s="13" t="s">
        <v>75</v>
      </c>
      <c r="AY196" s="243" t="s">
        <v>125</v>
      </c>
    </row>
    <row r="197" s="13" customFormat="1">
      <c r="A197" s="13"/>
      <c r="B197" s="233"/>
      <c r="C197" s="234"/>
      <c r="D197" s="218" t="s">
        <v>128</v>
      </c>
      <c r="E197" s="235" t="s">
        <v>1</v>
      </c>
      <c r="F197" s="236" t="s">
        <v>416</v>
      </c>
      <c r="G197" s="234"/>
      <c r="H197" s="237">
        <v>128.69999999999999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128</v>
      </c>
      <c r="AU197" s="243" t="s">
        <v>85</v>
      </c>
      <c r="AV197" s="13" t="s">
        <v>85</v>
      </c>
      <c r="AW197" s="13" t="s">
        <v>31</v>
      </c>
      <c r="AX197" s="13" t="s">
        <v>75</v>
      </c>
      <c r="AY197" s="243" t="s">
        <v>125</v>
      </c>
    </row>
    <row r="198" s="13" customFormat="1">
      <c r="A198" s="13"/>
      <c r="B198" s="233"/>
      <c r="C198" s="234"/>
      <c r="D198" s="218" t="s">
        <v>128</v>
      </c>
      <c r="E198" s="235" t="s">
        <v>1</v>
      </c>
      <c r="F198" s="236" t="s">
        <v>417</v>
      </c>
      <c r="G198" s="234"/>
      <c r="H198" s="237">
        <v>112.34999999999999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128</v>
      </c>
      <c r="AU198" s="243" t="s">
        <v>85</v>
      </c>
      <c r="AV198" s="13" t="s">
        <v>85</v>
      </c>
      <c r="AW198" s="13" t="s">
        <v>31</v>
      </c>
      <c r="AX198" s="13" t="s">
        <v>75</v>
      </c>
      <c r="AY198" s="243" t="s">
        <v>125</v>
      </c>
    </row>
    <row r="199" s="14" customFormat="1">
      <c r="A199" s="14"/>
      <c r="B199" s="244"/>
      <c r="C199" s="245"/>
      <c r="D199" s="218" t="s">
        <v>128</v>
      </c>
      <c r="E199" s="246" t="s">
        <v>1</v>
      </c>
      <c r="F199" s="247" t="s">
        <v>131</v>
      </c>
      <c r="G199" s="245"/>
      <c r="H199" s="248">
        <v>478.43000000000001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128</v>
      </c>
      <c r="AU199" s="254" t="s">
        <v>85</v>
      </c>
      <c r="AV199" s="14" t="s">
        <v>132</v>
      </c>
      <c r="AW199" s="14" t="s">
        <v>31</v>
      </c>
      <c r="AX199" s="14" t="s">
        <v>75</v>
      </c>
      <c r="AY199" s="254" t="s">
        <v>125</v>
      </c>
    </row>
    <row r="200" s="12" customFormat="1">
      <c r="A200" s="12"/>
      <c r="B200" s="223"/>
      <c r="C200" s="224"/>
      <c r="D200" s="218" t="s">
        <v>128</v>
      </c>
      <c r="E200" s="225" t="s">
        <v>1</v>
      </c>
      <c r="F200" s="226" t="s">
        <v>178</v>
      </c>
      <c r="G200" s="224"/>
      <c r="H200" s="225" t="s">
        <v>1</v>
      </c>
      <c r="I200" s="227"/>
      <c r="J200" s="224"/>
      <c r="K200" s="224"/>
      <c r="L200" s="228"/>
      <c r="M200" s="229"/>
      <c r="N200" s="230"/>
      <c r="O200" s="230"/>
      <c r="P200" s="230"/>
      <c r="Q200" s="230"/>
      <c r="R200" s="230"/>
      <c r="S200" s="230"/>
      <c r="T200" s="23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2" t="s">
        <v>128</v>
      </c>
      <c r="AU200" s="232" t="s">
        <v>85</v>
      </c>
      <c r="AV200" s="12" t="s">
        <v>83</v>
      </c>
      <c r="AW200" s="12" t="s">
        <v>31</v>
      </c>
      <c r="AX200" s="12" t="s">
        <v>75</v>
      </c>
      <c r="AY200" s="232" t="s">
        <v>125</v>
      </c>
    </row>
    <row r="201" s="13" customFormat="1">
      <c r="A201" s="13"/>
      <c r="B201" s="233"/>
      <c r="C201" s="234"/>
      <c r="D201" s="218" t="s">
        <v>128</v>
      </c>
      <c r="E201" s="235" t="s">
        <v>1</v>
      </c>
      <c r="F201" s="236" t="s">
        <v>452</v>
      </c>
      <c r="G201" s="234"/>
      <c r="H201" s="237">
        <v>239.215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128</v>
      </c>
      <c r="AU201" s="243" t="s">
        <v>85</v>
      </c>
      <c r="AV201" s="13" t="s">
        <v>85</v>
      </c>
      <c r="AW201" s="13" t="s">
        <v>31</v>
      </c>
      <c r="AX201" s="13" t="s">
        <v>83</v>
      </c>
      <c r="AY201" s="243" t="s">
        <v>125</v>
      </c>
    </row>
    <row r="202" s="2" customFormat="1" ht="33" customHeight="1">
      <c r="A202" s="39"/>
      <c r="B202" s="40"/>
      <c r="C202" s="204" t="s">
        <v>207</v>
      </c>
      <c r="D202" s="204" t="s">
        <v>120</v>
      </c>
      <c r="E202" s="205" t="s">
        <v>180</v>
      </c>
      <c r="F202" s="206" t="s">
        <v>181</v>
      </c>
      <c r="G202" s="207" t="s">
        <v>167</v>
      </c>
      <c r="H202" s="208">
        <v>239.215</v>
      </c>
      <c r="I202" s="209"/>
      <c r="J202" s="210">
        <f>ROUND(I202*H202,2)</f>
        <v>0</v>
      </c>
      <c r="K202" s="211"/>
      <c r="L202" s="45"/>
      <c r="M202" s="212" t="s">
        <v>1</v>
      </c>
      <c r="N202" s="213" t="s">
        <v>40</v>
      </c>
      <c r="O202" s="92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124</v>
      </c>
      <c r="AT202" s="216" t="s">
        <v>120</v>
      </c>
      <c r="AU202" s="216" t="s">
        <v>85</v>
      </c>
      <c r="AY202" s="18" t="s">
        <v>125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83</v>
      </c>
      <c r="BK202" s="217">
        <f>ROUND(I202*H202,2)</f>
        <v>0</v>
      </c>
      <c r="BL202" s="18" t="s">
        <v>124</v>
      </c>
      <c r="BM202" s="216" t="s">
        <v>453</v>
      </c>
    </row>
    <row r="203" s="2" customFormat="1">
      <c r="A203" s="39"/>
      <c r="B203" s="40"/>
      <c r="C203" s="41"/>
      <c r="D203" s="218" t="s">
        <v>127</v>
      </c>
      <c r="E203" s="41"/>
      <c r="F203" s="219" t="s">
        <v>183</v>
      </c>
      <c r="G203" s="41"/>
      <c r="H203" s="41"/>
      <c r="I203" s="220"/>
      <c r="J203" s="41"/>
      <c r="K203" s="41"/>
      <c r="L203" s="45"/>
      <c r="M203" s="221"/>
      <c r="N203" s="222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127</v>
      </c>
      <c r="AU203" s="18" t="s">
        <v>85</v>
      </c>
    </row>
    <row r="204" s="12" customFormat="1">
      <c r="A204" s="12"/>
      <c r="B204" s="223"/>
      <c r="C204" s="224"/>
      <c r="D204" s="218" t="s">
        <v>128</v>
      </c>
      <c r="E204" s="225" t="s">
        <v>1</v>
      </c>
      <c r="F204" s="226" t="s">
        <v>411</v>
      </c>
      <c r="G204" s="224"/>
      <c r="H204" s="225" t="s">
        <v>1</v>
      </c>
      <c r="I204" s="227"/>
      <c r="J204" s="224"/>
      <c r="K204" s="224"/>
      <c r="L204" s="228"/>
      <c r="M204" s="229"/>
      <c r="N204" s="230"/>
      <c r="O204" s="230"/>
      <c r="P204" s="230"/>
      <c r="Q204" s="230"/>
      <c r="R204" s="230"/>
      <c r="S204" s="230"/>
      <c r="T204" s="23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2" t="s">
        <v>128</v>
      </c>
      <c r="AU204" s="232" t="s">
        <v>85</v>
      </c>
      <c r="AV204" s="12" t="s">
        <v>83</v>
      </c>
      <c r="AW204" s="12" t="s">
        <v>31</v>
      </c>
      <c r="AX204" s="12" t="s">
        <v>75</v>
      </c>
      <c r="AY204" s="232" t="s">
        <v>125</v>
      </c>
    </row>
    <row r="205" s="12" customFormat="1">
      <c r="A205" s="12"/>
      <c r="B205" s="223"/>
      <c r="C205" s="224"/>
      <c r="D205" s="218" t="s">
        <v>128</v>
      </c>
      <c r="E205" s="225" t="s">
        <v>1</v>
      </c>
      <c r="F205" s="226" t="s">
        <v>184</v>
      </c>
      <c r="G205" s="224"/>
      <c r="H205" s="225" t="s">
        <v>1</v>
      </c>
      <c r="I205" s="227"/>
      <c r="J205" s="224"/>
      <c r="K205" s="224"/>
      <c r="L205" s="228"/>
      <c r="M205" s="229"/>
      <c r="N205" s="230"/>
      <c r="O205" s="230"/>
      <c r="P205" s="230"/>
      <c r="Q205" s="230"/>
      <c r="R205" s="230"/>
      <c r="S205" s="230"/>
      <c r="T205" s="23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2" t="s">
        <v>128</v>
      </c>
      <c r="AU205" s="232" t="s">
        <v>85</v>
      </c>
      <c r="AV205" s="12" t="s">
        <v>83</v>
      </c>
      <c r="AW205" s="12" t="s">
        <v>31</v>
      </c>
      <c r="AX205" s="12" t="s">
        <v>75</v>
      </c>
      <c r="AY205" s="232" t="s">
        <v>125</v>
      </c>
    </row>
    <row r="206" s="13" customFormat="1">
      <c r="A206" s="13"/>
      <c r="B206" s="233"/>
      <c r="C206" s="234"/>
      <c r="D206" s="218" t="s">
        <v>128</v>
      </c>
      <c r="E206" s="235" t="s">
        <v>1</v>
      </c>
      <c r="F206" s="236" t="s">
        <v>454</v>
      </c>
      <c r="G206" s="234"/>
      <c r="H206" s="237">
        <v>239.215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128</v>
      </c>
      <c r="AU206" s="243" t="s">
        <v>85</v>
      </c>
      <c r="AV206" s="13" t="s">
        <v>85</v>
      </c>
      <c r="AW206" s="13" t="s">
        <v>31</v>
      </c>
      <c r="AX206" s="13" t="s">
        <v>83</v>
      </c>
      <c r="AY206" s="243" t="s">
        <v>125</v>
      </c>
    </row>
    <row r="207" s="2" customFormat="1" ht="33" customHeight="1">
      <c r="A207" s="39"/>
      <c r="B207" s="40"/>
      <c r="C207" s="204" t="s">
        <v>216</v>
      </c>
      <c r="D207" s="204" t="s">
        <v>120</v>
      </c>
      <c r="E207" s="205" t="s">
        <v>187</v>
      </c>
      <c r="F207" s="206" t="s">
        <v>188</v>
      </c>
      <c r="G207" s="207" t="s">
        <v>167</v>
      </c>
      <c r="H207" s="208">
        <v>239.215</v>
      </c>
      <c r="I207" s="209"/>
      <c r="J207" s="210">
        <f>ROUND(I207*H207,2)</f>
        <v>0</v>
      </c>
      <c r="K207" s="211"/>
      <c r="L207" s="45"/>
      <c r="M207" s="212" t="s">
        <v>1</v>
      </c>
      <c r="N207" s="213" t="s">
        <v>40</v>
      </c>
      <c r="O207" s="92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124</v>
      </c>
      <c r="AT207" s="216" t="s">
        <v>120</v>
      </c>
      <c r="AU207" s="216" t="s">
        <v>85</v>
      </c>
      <c r="AY207" s="18" t="s">
        <v>125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83</v>
      </c>
      <c r="BK207" s="217">
        <f>ROUND(I207*H207,2)</f>
        <v>0</v>
      </c>
      <c r="BL207" s="18" t="s">
        <v>124</v>
      </c>
      <c r="BM207" s="216" t="s">
        <v>455</v>
      </c>
    </row>
    <row r="208" s="2" customFormat="1">
      <c r="A208" s="39"/>
      <c r="B208" s="40"/>
      <c r="C208" s="41"/>
      <c r="D208" s="218" t="s">
        <v>127</v>
      </c>
      <c r="E208" s="41"/>
      <c r="F208" s="219" t="s">
        <v>190</v>
      </c>
      <c r="G208" s="41"/>
      <c r="H208" s="41"/>
      <c r="I208" s="220"/>
      <c r="J208" s="41"/>
      <c r="K208" s="41"/>
      <c r="L208" s="45"/>
      <c r="M208" s="221"/>
      <c r="N208" s="222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127</v>
      </c>
      <c r="AU208" s="18" t="s">
        <v>85</v>
      </c>
    </row>
    <row r="209" s="12" customFormat="1">
      <c r="A209" s="12"/>
      <c r="B209" s="223"/>
      <c r="C209" s="224"/>
      <c r="D209" s="218" t="s">
        <v>128</v>
      </c>
      <c r="E209" s="225" t="s">
        <v>1</v>
      </c>
      <c r="F209" s="226" t="s">
        <v>411</v>
      </c>
      <c r="G209" s="224"/>
      <c r="H209" s="225" t="s">
        <v>1</v>
      </c>
      <c r="I209" s="227"/>
      <c r="J209" s="224"/>
      <c r="K209" s="224"/>
      <c r="L209" s="228"/>
      <c r="M209" s="229"/>
      <c r="N209" s="230"/>
      <c r="O209" s="230"/>
      <c r="P209" s="230"/>
      <c r="Q209" s="230"/>
      <c r="R209" s="230"/>
      <c r="S209" s="230"/>
      <c r="T209" s="23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2" t="s">
        <v>128</v>
      </c>
      <c r="AU209" s="232" t="s">
        <v>85</v>
      </c>
      <c r="AV209" s="12" t="s">
        <v>83</v>
      </c>
      <c r="AW209" s="12" t="s">
        <v>31</v>
      </c>
      <c r="AX209" s="12" t="s">
        <v>75</v>
      </c>
      <c r="AY209" s="232" t="s">
        <v>125</v>
      </c>
    </row>
    <row r="210" s="12" customFormat="1">
      <c r="A210" s="12"/>
      <c r="B210" s="223"/>
      <c r="C210" s="224"/>
      <c r="D210" s="218" t="s">
        <v>128</v>
      </c>
      <c r="E210" s="225" t="s">
        <v>1</v>
      </c>
      <c r="F210" s="226" t="s">
        <v>191</v>
      </c>
      <c r="G210" s="224"/>
      <c r="H210" s="225" t="s">
        <v>1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2" t="s">
        <v>128</v>
      </c>
      <c r="AU210" s="232" t="s">
        <v>85</v>
      </c>
      <c r="AV210" s="12" t="s">
        <v>83</v>
      </c>
      <c r="AW210" s="12" t="s">
        <v>31</v>
      </c>
      <c r="AX210" s="12" t="s">
        <v>75</v>
      </c>
      <c r="AY210" s="232" t="s">
        <v>125</v>
      </c>
    </row>
    <row r="211" s="13" customFormat="1">
      <c r="A211" s="13"/>
      <c r="B211" s="233"/>
      <c r="C211" s="234"/>
      <c r="D211" s="218" t="s">
        <v>128</v>
      </c>
      <c r="E211" s="235" t="s">
        <v>1</v>
      </c>
      <c r="F211" s="236" t="s">
        <v>454</v>
      </c>
      <c r="G211" s="234"/>
      <c r="H211" s="237">
        <v>239.215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128</v>
      </c>
      <c r="AU211" s="243" t="s">
        <v>85</v>
      </c>
      <c r="AV211" s="13" t="s">
        <v>85</v>
      </c>
      <c r="AW211" s="13" t="s">
        <v>31</v>
      </c>
      <c r="AX211" s="13" t="s">
        <v>83</v>
      </c>
      <c r="AY211" s="243" t="s">
        <v>125</v>
      </c>
    </row>
    <row r="212" s="2" customFormat="1" ht="16.5" customHeight="1">
      <c r="A212" s="39"/>
      <c r="B212" s="40"/>
      <c r="C212" s="204" t="s">
        <v>222</v>
      </c>
      <c r="D212" s="204" t="s">
        <v>120</v>
      </c>
      <c r="E212" s="205" t="s">
        <v>193</v>
      </c>
      <c r="F212" s="206" t="s">
        <v>194</v>
      </c>
      <c r="G212" s="207" t="s">
        <v>167</v>
      </c>
      <c r="H212" s="208">
        <v>478.43000000000001</v>
      </c>
      <c r="I212" s="209"/>
      <c r="J212" s="210">
        <f>ROUND(I212*H212,2)</f>
        <v>0</v>
      </c>
      <c r="K212" s="211"/>
      <c r="L212" s="45"/>
      <c r="M212" s="212" t="s">
        <v>1</v>
      </c>
      <c r="N212" s="213" t="s">
        <v>40</v>
      </c>
      <c r="O212" s="92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124</v>
      </c>
      <c r="AT212" s="216" t="s">
        <v>120</v>
      </c>
      <c r="AU212" s="216" t="s">
        <v>85</v>
      </c>
      <c r="AY212" s="18" t="s">
        <v>125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124</v>
      </c>
      <c r="BM212" s="216" t="s">
        <v>195</v>
      </c>
    </row>
    <row r="213" s="2" customFormat="1">
      <c r="A213" s="39"/>
      <c r="B213" s="40"/>
      <c r="C213" s="41"/>
      <c r="D213" s="218" t="s">
        <v>127</v>
      </c>
      <c r="E213" s="41"/>
      <c r="F213" s="219" t="s">
        <v>196</v>
      </c>
      <c r="G213" s="41"/>
      <c r="H213" s="41"/>
      <c r="I213" s="220"/>
      <c r="J213" s="41"/>
      <c r="K213" s="41"/>
      <c r="L213" s="45"/>
      <c r="M213" s="221"/>
      <c r="N213" s="222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127</v>
      </c>
      <c r="AU213" s="18" t="s">
        <v>85</v>
      </c>
    </row>
    <row r="214" s="12" customFormat="1">
      <c r="A214" s="12"/>
      <c r="B214" s="223"/>
      <c r="C214" s="224"/>
      <c r="D214" s="218" t="s">
        <v>128</v>
      </c>
      <c r="E214" s="225" t="s">
        <v>1</v>
      </c>
      <c r="F214" s="226" t="s">
        <v>411</v>
      </c>
      <c r="G214" s="224"/>
      <c r="H214" s="225" t="s">
        <v>1</v>
      </c>
      <c r="I214" s="227"/>
      <c r="J214" s="224"/>
      <c r="K214" s="224"/>
      <c r="L214" s="228"/>
      <c r="M214" s="229"/>
      <c r="N214" s="230"/>
      <c r="O214" s="230"/>
      <c r="P214" s="230"/>
      <c r="Q214" s="230"/>
      <c r="R214" s="230"/>
      <c r="S214" s="230"/>
      <c r="T214" s="23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2" t="s">
        <v>128</v>
      </c>
      <c r="AU214" s="232" t="s">
        <v>85</v>
      </c>
      <c r="AV214" s="12" t="s">
        <v>83</v>
      </c>
      <c r="AW214" s="12" t="s">
        <v>31</v>
      </c>
      <c r="AX214" s="12" t="s">
        <v>75</v>
      </c>
      <c r="AY214" s="232" t="s">
        <v>125</v>
      </c>
    </row>
    <row r="215" s="12" customFormat="1">
      <c r="A215" s="12"/>
      <c r="B215" s="223"/>
      <c r="C215" s="224"/>
      <c r="D215" s="218" t="s">
        <v>128</v>
      </c>
      <c r="E215" s="225" t="s">
        <v>1</v>
      </c>
      <c r="F215" s="226" t="s">
        <v>456</v>
      </c>
      <c r="G215" s="224"/>
      <c r="H215" s="225" t="s">
        <v>1</v>
      </c>
      <c r="I215" s="227"/>
      <c r="J215" s="224"/>
      <c r="K215" s="224"/>
      <c r="L215" s="228"/>
      <c r="M215" s="229"/>
      <c r="N215" s="230"/>
      <c r="O215" s="230"/>
      <c r="P215" s="230"/>
      <c r="Q215" s="230"/>
      <c r="R215" s="230"/>
      <c r="S215" s="230"/>
      <c r="T215" s="23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2" t="s">
        <v>128</v>
      </c>
      <c r="AU215" s="232" t="s">
        <v>85</v>
      </c>
      <c r="AV215" s="12" t="s">
        <v>83</v>
      </c>
      <c r="AW215" s="12" t="s">
        <v>31</v>
      </c>
      <c r="AX215" s="12" t="s">
        <v>75</v>
      </c>
      <c r="AY215" s="232" t="s">
        <v>125</v>
      </c>
    </row>
    <row r="216" s="13" customFormat="1">
      <c r="A216" s="13"/>
      <c r="B216" s="233"/>
      <c r="C216" s="234"/>
      <c r="D216" s="218" t="s">
        <v>128</v>
      </c>
      <c r="E216" s="235" t="s">
        <v>1</v>
      </c>
      <c r="F216" s="236" t="s">
        <v>457</v>
      </c>
      <c r="G216" s="234"/>
      <c r="H216" s="237">
        <v>478.43000000000001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128</v>
      </c>
      <c r="AU216" s="243" t="s">
        <v>85</v>
      </c>
      <c r="AV216" s="13" t="s">
        <v>85</v>
      </c>
      <c r="AW216" s="13" t="s">
        <v>31</v>
      </c>
      <c r="AX216" s="13" t="s">
        <v>83</v>
      </c>
      <c r="AY216" s="243" t="s">
        <v>125</v>
      </c>
    </row>
    <row r="217" s="2" customFormat="1" ht="33" customHeight="1">
      <c r="A217" s="39"/>
      <c r="B217" s="40"/>
      <c r="C217" s="204" t="s">
        <v>8</v>
      </c>
      <c r="D217" s="204" t="s">
        <v>120</v>
      </c>
      <c r="E217" s="205" t="s">
        <v>458</v>
      </c>
      <c r="F217" s="206" t="s">
        <v>459</v>
      </c>
      <c r="G217" s="207" t="s">
        <v>167</v>
      </c>
      <c r="H217" s="208">
        <v>86.888000000000005</v>
      </c>
      <c r="I217" s="209"/>
      <c r="J217" s="210">
        <f>ROUND(I217*H217,2)</f>
        <v>0</v>
      </c>
      <c r="K217" s="211"/>
      <c r="L217" s="45"/>
      <c r="M217" s="212" t="s">
        <v>1</v>
      </c>
      <c r="N217" s="213" t="s">
        <v>40</v>
      </c>
      <c r="O217" s="92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124</v>
      </c>
      <c r="AT217" s="216" t="s">
        <v>120</v>
      </c>
      <c r="AU217" s="216" t="s">
        <v>85</v>
      </c>
      <c r="AY217" s="18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83</v>
      </c>
      <c r="BK217" s="217">
        <f>ROUND(I217*H217,2)</f>
        <v>0</v>
      </c>
      <c r="BL217" s="18" t="s">
        <v>124</v>
      </c>
      <c r="BM217" s="216" t="s">
        <v>460</v>
      </c>
    </row>
    <row r="218" s="2" customFormat="1">
      <c r="A218" s="39"/>
      <c r="B218" s="40"/>
      <c r="C218" s="41"/>
      <c r="D218" s="218" t="s">
        <v>127</v>
      </c>
      <c r="E218" s="41"/>
      <c r="F218" s="219" t="s">
        <v>461</v>
      </c>
      <c r="G218" s="41"/>
      <c r="H218" s="41"/>
      <c r="I218" s="220"/>
      <c r="J218" s="41"/>
      <c r="K218" s="41"/>
      <c r="L218" s="45"/>
      <c r="M218" s="221"/>
      <c r="N218" s="222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127</v>
      </c>
      <c r="AU218" s="18" t="s">
        <v>85</v>
      </c>
    </row>
    <row r="219" s="12" customFormat="1">
      <c r="A219" s="12"/>
      <c r="B219" s="223"/>
      <c r="C219" s="224"/>
      <c r="D219" s="218" t="s">
        <v>128</v>
      </c>
      <c r="E219" s="225" t="s">
        <v>1</v>
      </c>
      <c r="F219" s="226" t="s">
        <v>411</v>
      </c>
      <c r="G219" s="224"/>
      <c r="H219" s="225" t="s">
        <v>1</v>
      </c>
      <c r="I219" s="227"/>
      <c r="J219" s="224"/>
      <c r="K219" s="224"/>
      <c r="L219" s="228"/>
      <c r="M219" s="229"/>
      <c r="N219" s="230"/>
      <c r="O219" s="230"/>
      <c r="P219" s="230"/>
      <c r="Q219" s="230"/>
      <c r="R219" s="230"/>
      <c r="S219" s="230"/>
      <c r="T219" s="23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2" t="s">
        <v>128</v>
      </c>
      <c r="AU219" s="232" t="s">
        <v>85</v>
      </c>
      <c r="AV219" s="12" t="s">
        <v>83</v>
      </c>
      <c r="AW219" s="12" t="s">
        <v>31</v>
      </c>
      <c r="AX219" s="12" t="s">
        <v>75</v>
      </c>
      <c r="AY219" s="232" t="s">
        <v>125</v>
      </c>
    </row>
    <row r="220" s="12" customFormat="1">
      <c r="A220" s="12"/>
      <c r="B220" s="223"/>
      <c r="C220" s="224"/>
      <c r="D220" s="218" t="s">
        <v>128</v>
      </c>
      <c r="E220" s="225" t="s">
        <v>1</v>
      </c>
      <c r="F220" s="226" t="s">
        <v>462</v>
      </c>
      <c r="G220" s="224"/>
      <c r="H220" s="225" t="s">
        <v>1</v>
      </c>
      <c r="I220" s="227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2" t="s">
        <v>128</v>
      </c>
      <c r="AU220" s="232" t="s">
        <v>85</v>
      </c>
      <c r="AV220" s="12" t="s">
        <v>83</v>
      </c>
      <c r="AW220" s="12" t="s">
        <v>31</v>
      </c>
      <c r="AX220" s="12" t="s">
        <v>75</v>
      </c>
      <c r="AY220" s="232" t="s">
        <v>125</v>
      </c>
    </row>
    <row r="221" s="12" customFormat="1">
      <c r="A221" s="12"/>
      <c r="B221" s="223"/>
      <c r="C221" s="224"/>
      <c r="D221" s="218" t="s">
        <v>128</v>
      </c>
      <c r="E221" s="225" t="s">
        <v>1</v>
      </c>
      <c r="F221" s="226" t="s">
        <v>463</v>
      </c>
      <c r="G221" s="224"/>
      <c r="H221" s="225" t="s">
        <v>1</v>
      </c>
      <c r="I221" s="227"/>
      <c r="J221" s="224"/>
      <c r="K221" s="224"/>
      <c r="L221" s="228"/>
      <c r="M221" s="229"/>
      <c r="N221" s="230"/>
      <c r="O221" s="230"/>
      <c r="P221" s="230"/>
      <c r="Q221" s="230"/>
      <c r="R221" s="230"/>
      <c r="S221" s="230"/>
      <c r="T221" s="23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2" t="s">
        <v>128</v>
      </c>
      <c r="AU221" s="232" t="s">
        <v>85</v>
      </c>
      <c r="AV221" s="12" t="s">
        <v>83</v>
      </c>
      <c r="AW221" s="12" t="s">
        <v>31</v>
      </c>
      <c r="AX221" s="12" t="s">
        <v>75</v>
      </c>
      <c r="AY221" s="232" t="s">
        <v>125</v>
      </c>
    </row>
    <row r="222" s="13" customFormat="1">
      <c r="A222" s="13"/>
      <c r="B222" s="233"/>
      <c r="C222" s="234"/>
      <c r="D222" s="218" t="s">
        <v>128</v>
      </c>
      <c r="E222" s="235" t="s">
        <v>1</v>
      </c>
      <c r="F222" s="236" t="s">
        <v>447</v>
      </c>
      <c r="G222" s="234"/>
      <c r="H222" s="237">
        <v>49.5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128</v>
      </c>
      <c r="AU222" s="243" t="s">
        <v>85</v>
      </c>
      <c r="AV222" s="13" t="s">
        <v>85</v>
      </c>
      <c r="AW222" s="13" t="s">
        <v>31</v>
      </c>
      <c r="AX222" s="13" t="s">
        <v>75</v>
      </c>
      <c r="AY222" s="243" t="s">
        <v>125</v>
      </c>
    </row>
    <row r="223" s="13" customFormat="1">
      <c r="A223" s="13"/>
      <c r="B223" s="233"/>
      <c r="C223" s="234"/>
      <c r="D223" s="218" t="s">
        <v>128</v>
      </c>
      <c r="E223" s="235" t="s">
        <v>1</v>
      </c>
      <c r="F223" s="236" t="s">
        <v>448</v>
      </c>
      <c r="G223" s="234"/>
      <c r="H223" s="237">
        <v>186.75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128</v>
      </c>
      <c r="AU223" s="243" t="s">
        <v>85</v>
      </c>
      <c r="AV223" s="13" t="s">
        <v>85</v>
      </c>
      <c r="AW223" s="13" t="s">
        <v>31</v>
      </c>
      <c r="AX223" s="13" t="s">
        <v>75</v>
      </c>
      <c r="AY223" s="243" t="s">
        <v>125</v>
      </c>
    </row>
    <row r="224" s="13" customFormat="1">
      <c r="A224" s="13"/>
      <c r="B224" s="233"/>
      <c r="C224" s="234"/>
      <c r="D224" s="218" t="s">
        <v>128</v>
      </c>
      <c r="E224" s="235" t="s">
        <v>1</v>
      </c>
      <c r="F224" s="236" t="s">
        <v>449</v>
      </c>
      <c r="G224" s="234"/>
      <c r="H224" s="237">
        <v>12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128</v>
      </c>
      <c r="AU224" s="243" t="s">
        <v>85</v>
      </c>
      <c r="AV224" s="13" t="s">
        <v>85</v>
      </c>
      <c r="AW224" s="13" t="s">
        <v>31</v>
      </c>
      <c r="AX224" s="13" t="s">
        <v>75</v>
      </c>
      <c r="AY224" s="243" t="s">
        <v>125</v>
      </c>
    </row>
    <row r="225" s="14" customFormat="1">
      <c r="A225" s="14"/>
      <c r="B225" s="244"/>
      <c r="C225" s="245"/>
      <c r="D225" s="218" t="s">
        <v>128</v>
      </c>
      <c r="E225" s="246" t="s">
        <v>1</v>
      </c>
      <c r="F225" s="247" t="s">
        <v>131</v>
      </c>
      <c r="G225" s="245"/>
      <c r="H225" s="248">
        <v>248.25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128</v>
      </c>
      <c r="AU225" s="254" t="s">
        <v>85</v>
      </c>
      <c r="AV225" s="14" t="s">
        <v>132</v>
      </c>
      <c r="AW225" s="14" t="s">
        <v>31</v>
      </c>
      <c r="AX225" s="14" t="s">
        <v>75</v>
      </c>
      <c r="AY225" s="254" t="s">
        <v>125</v>
      </c>
    </row>
    <row r="226" s="13" customFormat="1">
      <c r="A226" s="13"/>
      <c r="B226" s="233"/>
      <c r="C226" s="234"/>
      <c r="D226" s="218" t="s">
        <v>128</v>
      </c>
      <c r="E226" s="235" t="s">
        <v>1</v>
      </c>
      <c r="F226" s="236" t="s">
        <v>464</v>
      </c>
      <c r="G226" s="234"/>
      <c r="H226" s="237">
        <v>86.888000000000005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128</v>
      </c>
      <c r="AU226" s="243" t="s">
        <v>85</v>
      </c>
      <c r="AV226" s="13" t="s">
        <v>85</v>
      </c>
      <c r="AW226" s="13" t="s">
        <v>31</v>
      </c>
      <c r="AX226" s="13" t="s">
        <v>83</v>
      </c>
      <c r="AY226" s="243" t="s">
        <v>125</v>
      </c>
    </row>
    <row r="227" s="2" customFormat="1" ht="21.75" customHeight="1">
      <c r="A227" s="39"/>
      <c r="B227" s="40"/>
      <c r="C227" s="204" t="s">
        <v>236</v>
      </c>
      <c r="D227" s="204" t="s">
        <v>120</v>
      </c>
      <c r="E227" s="205" t="s">
        <v>200</v>
      </c>
      <c r="F227" s="206" t="s">
        <v>201</v>
      </c>
      <c r="G227" s="207" t="s">
        <v>202</v>
      </c>
      <c r="H227" s="208">
        <v>4</v>
      </c>
      <c r="I227" s="209"/>
      <c r="J227" s="210">
        <f>ROUND(I227*H227,2)</f>
        <v>0</v>
      </c>
      <c r="K227" s="211"/>
      <c r="L227" s="45"/>
      <c r="M227" s="212" t="s">
        <v>1</v>
      </c>
      <c r="N227" s="213" t="s">
        <v>40</v>
      </c>
      <c r="O227" s="92"/>
      <c r="P227" s="214">
        <f>O227*H227</f>
        <v>0</v>
      </c>
      <c r="Q227" s="214">
        <v>0.021350000000000001</v>
      </c>
      <c r="R227" s="214">
        <f>Q227*H227</f>
        <v>0.085400000000000004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124</v>
      </c>
      <c r="AT227" s="216" t="s">
        <v>120</v>
      </c>
      <c r="AU227" s="216" t="s">
        <v>85</v>
      </c>
      <c r="AY227" s="18" t="s">
        <v>125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124</v>
      </c>
      <c r="BM227" s="216" t="s">
        <v>203</v>
      </c>
    </row>
    <row r="228" s="2" customFormat="1">
      <c r="A228" s="39"/>
      <c r="B228" s="40"/>
      <c r="C228" s="41"/>
      <c r="D228" s="218" t="s">
        <v>127</v>
      </c>
      <c r="E228" s="41"/>
      <c r="F228" s="219" t="s">
        <v>204</v>
      </c>
      <c r="G228" s="41"/>
      <c r="H228" s="41"/>
      <c r="I228" s="220"/>
      <c r="J228" s="41"/>
      <c r="K228" s="41"/>
      <c r="L228" s="45"/>
      <c r="M228" s="221"/>
      <c r="N228" s="222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127</v>
      </c>
      <c r="AU228" s="18" t="s">
        <v>85</v>
      </c>
    </row>
    <row r="229" s="12" customFormat="1">
      <c r="A229" s="12"/>
      <c r="B229" s="223"/>
      <c r="C229" s="224"/>
      <c r="D229" s="218" t="s">
        <v>128</v>
      </c>
      <c r="E229" s="225" t="s">
        <v>1</v>
      </c>
      <c r="F229" s="226" t="s">
        <v>411</v>
      </c>
      <c r="G229" s="224"/>
      <c r="H229" s="225" t="s">
        <v>1</v>
      </c>
      <c r="I229" s="227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2" t="s">
        <v>128</v>
      </c>
      <c r="AU229" s="232" t="s">
        <v>85</v>
      </c>
      <c r="AV229" s="12" t="s">
        <v>83</v>
      </c>
      <c r="AW229" s="12" t="s">
        <v>31</v>
      </c>
      <c r="AX229" s="12" t="s">
        <v>75</v>
      </c>
      <c r="AY229" s="232" t="s">
        <v>125</v>
      </c>
    </row>
    <row r="230" s="12" customFormat="1">
      <c r="A230" s="12"/>
      <c r="B230" s="223"/>
      <c r="C230" s="224"/>
      <c r="D230" s="218" t="s">
        <v>128</v>
      </c>
      <c r="E230" s="225" t="s">
        <v>1</v>
      </c>
      <c r="F230" s="226" t="s">
        <v>465</v>
      </c>
      <c r="G230" s="224"/>
      <c r="H230" s="225" t="s">
        <v>1</v>
      </c>
      <c r="I230" s="227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2" t="s">
        <v>128</v>
      </c>
      <c r="AU230" s="232" t="s">
        <v>85</v>
      </c>
      <c r="AV230" s="12" t="s">
        <v>83</v>
      </c>
      <c r="AW230" s="12" t="s">
        <v>31</v>
      </c>
      <c r="AX230" s="12" t="s">
        <v>75</v>
      </c>
      <c r="AY230" s="232" t="s">
        <v>125</v>
      </c>
    </row>
    <row r="231" s="13" customFormat="1">
      <c r="A231" s="13"/>
      <c r="B231" s="233"/>
      <c r="C231" s="234"/>
      <c r="D231" s="218" t="s">
        <v>128</v>
      </c>
      <c r="E231" s="235" t="s">
        <v>1</v>
      </c>
      <c r="F231" s="236" t="s">
        <v>124</v>
      </c>
      <c r="G231" s="234"/>
      <c r="H231" s="237">
        <v>4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128</v>
      </c>
      <c r="AU231" s="243" t="s">
        <v>85</v>
      </c>
      <c r="AV231" s="13" t="s">
        <v>85</v>
      </c>
      <c r="AW231" s="13" t="s">
        <v>31</v>
      </c>
      <c r="AX231" s="13" t="s">
        <v>83</v>
      </c>
      <c r="AY231" s="243" t="s">
        <v>125</v>
      </c>
    </row>
    <row r="232" s="15" customFormat="1" ht="22.8" customHeight="1">
      <c r="A232" s="15"/>
      <c r="B232" s="255"/>
      <c r="C232" s="256"/>
      <c r="D232" s="257" t="s">
        <v>74</v>
      </c>
      <c r="E232" s="269" t="s">
        <v>132</v>
      </c>
      <c r="F232" s="269" t="s">
        <v>206</v>
      </c>
      <c r="G232" s="256"/>
      <c r="H232" s="256"/>
      <c r="I232" s="259"/>
      <c r="J232" s="270">
        <f>BK232</f>
        <v>0</v>
      </c>
      <c r="K232" s="256"/>
      <c r="L232" s="261"/>
      <c r="M232" s="262"/>
      <c r="N232" s="263"/>
      <c r="O232" s="263"/>
      <c r="P232" s="264">
        <f>SUM(P233:P239)</f>
        <v>0</v>
      </c>
      <c r="Q232" s="263"/>
      <c r="R232" s="264">
        <f>SUM(R233:R239)</f>
        <v>1.682582</v>
      </c>
      <c r="S232" s="263"/>
      <c r="T232" s="265">
        <f>SUM(T233:T239)</f>
        <v>0</v>
      </c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R232" s="266" t="s">
        <v>83</v>
      </c>
      <c r="AT232" s="267" t="s">
        <v>74</v>
      </c>
      <c r="AU232" s="267" t="s">
        <v>83</v>
      </c>
      <c r="AY232" s="266" t="s">
        <v>125</v>
      </c>
      <c r="BK232" s="268">
        <f>SUM(BK233:BK239)</f>
        <v>0</v>
      </c>
    </row>
    <row r="233" s="2" customFormat="1" ht="33" customHeight="1">
      <c r="A233" s="39"/>
      <c r="B233" s="40"/>
      <c r="C233" s="204" t="s">
        <v>243</v>
      </c>
      <c r="D233" s="204" t="s">
        <v>120</v>
      </c>
      <c r="E233" s="205" t="s">
        <v>208</v>
      </c>
      <c r="F233" s="206" t="s">
        <v>209</v>
      </c>
      <c r="G233" s="207" t="s">
        <v>167</v>
      </c>
      <c r="H233" s="208">
        <v>0.55000000000000004</v>
      </c>
      <c r="I233" s="209"/>
      <c r="J233" s="210">
        <f>ROUND(I233*H233,2)</f>
        <v>0</v>
      </c>
      <c r="K233" s="211"/>
      <c r="L233" s="45"/>
      <c r="M233" s="212" t="s">
        <v>1</v>
      </c>
      <c r="N233" s="213" t="s">
        <v>40</v>
      </c>
      <c r="O233" s="92"/>
      <c r="P233" s="214">
        <f>O233*H233</f>
        <v>0</v>
      </c>
      <c r="Q233" s="214">
        <v>3.05924</v>
      </c>
      <c r="R233" s="214">
        <f>Q233*H233</f>
        <v>1.682582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124</v>
      </c>
      <c r="AT233" s="216" t="s">
        <v>120</v>
      </c>
      <c r="AU233" s="216" t="s">
        <v>85</v>
      </c>
      <c r="AY233" s="18" t="s">
        <v>125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83</v>
      </c>
      <c r="BK233" s="217">
        <f>ROUND(I233*H233,2)</f>
        <v>0</v>
      </c>
      <c r="BL233" s="18" t="s">
        <v>124</v>
      </c>
      <c r="BM233" s="216" t="s">
        <v>210</v>
      </c>
    </row>
    <row r="234" s="2" customFormat="1">
      <c r="A234" s="39"/>
      <c r="B234" s="40"/>
      <c r="C234" s="41"/>
      <c r="D234" s="218" t="s">
        <v>127</v>
      </c>
      <c r="E234" s="41"/>
      <c r="F234" s="219" t="s">
        <v>211</v>
      </c>
      <c r="G234" s="41"/>
      <c r="H234" s="41"/>
      <c r="I234" s="220"/>
      <c r="J234" s="41"/>
      <c r="K234" s="41"/>
      <c r="L234" s="45"/>
      <c r="M234" s="221"/>
      <c r="N234" s="222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127</v>
      </c>
      <c r="AU234" s="18" t="s">
        <v>85</v>
      </c>
    </row>
    <row r="235" s="12" customFormat="1">
      <c r="A235" s="12"/>
      <c r="B235" s="223"/>
      <c r="C235" s="224"/>
      <c r="D235" s="218" t="s">
        <v>128</v>
      </c>
      <c r="E235" s="225" t="s">
        <v>1</v>
      </c>
      <c r="F235" s="226" t="s">
        <v>411</v>
      </c>
      <c r="G235" s="224"/>
      <c r="H235" s="225" t="s">
        <v>1</v>
      </c>
      <c r="I235" s="227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2" t="s">
        <v>128</v>
      </c>
      <c r="AU235" s="232" t="s">
        <v>85</v>
      </c>
      <c r="AV235" s="12" t="s">
        <v>83</v>
      </c>
      <c r="AW235" s="12" t="s">
        <v>31</v>
      </c>
      <c r="AX235" s="12" t="s">
        <v>75</v>
      </c>
      <c r="AY235" s="232" t="s">
        <v>125</v>
      </c>
    </row>
    <row r="236" s="12" customFormat="1">
      <c r="A236" s="12"/>
      <c r="B236" s="223"/>
      <c r="C236" s="224"/>
      <c r="D236" s="218" t="s">
        <v>128</v>
      </c>
      <c r="E236" s="225" t="s">
        <v>1</v>
      </c>
      <c r="F236" s="226" t="s">
        <v>466</v>
      </c>
      <c r="G236" s="224"/>
      <c r="H236" s="225" t="s">
        <v>1</v>
      </c>
      <c r="I236" s="227"/>
      <c r="J236" s="224"/>
      <c r="K236" s="224"/>
      <c r="L236" s="228"/>
      <c r="M236" s="229"/>
      <c r="N236" s="230"/>
      <c r="O236" s="230"/>
      <c r="P236" s="230"/>
      <c r="Q236" s="230"/>
      <c r="R236" s="230"/>
      <c r="S236" s="230"/>
      <c r="T236" s="231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2" t="s">
        <v>128</v>
      </c>
      <c r="AU236" s="232" t="s">
        <v>85</v>
      </c>
      <c r="AV236" s="12" t="s">
        <v>83</v>
      </c>
      <c r="AW236" s="12" t="s">
        <v>31</v>
      </c>
      <c r="AX236" s="12" t="s">
        <v>75</v>
      </c>
      <c r="AY236" s="232" t="s">
        <v>125</v>
      </c>
    </row>
    <row r="237" s="13" customFormat="1">
      <c r="A237" s="13"/>
      <c r="B237" s="233"/>
      <c r="C237" s="234"/>
      <c r="D237" s="218" t="s">
        <v>128</v>
      </c>
      <c r="E237" s="235" t="s">
        <v>1</v>
      </c>
      <c r="F237" s="236" t="s">
        <v>467</v>
      </c>
      <c r="G237" s="234"/>
      <c r="H237" s="237">
        <v>0.41999999999999998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128</v>
      </c>
      <c r="AU237" s="243" t="s">
        <v>85</v>
      </c>
      <c r="AV237" s="13" t="s">
        <v>85</v>
      </c>
      <c r="AW237" s="13" t="s">
        <v>31</v>
      </c>
      <c r="AX237" s="13" t="s">
        <v>75</v>
      </c>
      <c r="AY237" s="243" t="s">
        <v>125</v>
      </c>
    </row>
    <row r="238" s="13" customFormat="1">
      <c r="A238" s="13"/>
      <c r="B238" s="233"/>
      <c r="C238" s="234"/>
      <c r="D238" s="218" t="s">
        <v>128</v>
      </c>
      <c r="E238" s="235" t="s">
        <v>1</v>
      </c>
      <c r="F238" s="236" t="s">
        <v>468</v>
      </c>
      <c r="G238" s="234"/>
      <c r="H238" s="237">
        <v>0.13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128</v>
      </c>
      <c r="AU238" s="243" t="s">
        <v>85</v>
      </c>
      <c r="AV238" s="13" t="s">
        <v>85</v>
      </c>
      <c r="AW238" s="13" t="s">
        <v>31</v>
      </c>
      <c r="AX238" s="13" t="s">
        <v>75</v>
      </c>
      <c r="AY238" s="243" t="s">
        <v>125</v>
      </c>
    </row>
    <row r="239" s="16" customFormat="1">
      <c r="A239" s="16"/>
      <c r="B239" s="271"/>
      <c r="C239" s="272"/>
      <c r="D239" s="218" t="s">
        <v>128</v>
      </c>
      <c r="E239" s="273" t="s">
        <v>1</v>
      </c>
      <c r="F239" s="274" t="s">
        <v>156</v>
      </c>
      <c r="G239" s="272"/>
      <c r="H239" s="275">
        <v>0.55000000000000004</v>
      </c>
      <c r="I239" s="276"/>
      <c r="J239" s="272"/>
      <c r="K239" s="272"/>
      <c r="L239" s="277"/>
      <c r="M239" s="278"/>
      <c r="N239" s="279"/>
      <c r="O239" s="279"/>
      <c r="P239" s="279"/>
      <c r="Q239" s="279"/>
      <c r="R239" s="279"/>
      <c r="S239" s="279"/>
      <c r="T239" s="280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1" t="s">
        <v>128</v>
      </c>
      <c r="AU239" s="281" t="s">
        <v>85</v>
      </c>
      <c r="AV239" s="16" t="s">
        <v>124</v>
      </c>
      <c r="AW239" s="16" t="s">
        <v>31</v>
      </c>
      <c r="AX239" s="16" t="s">
        <v>83</v>
      </c>
      <c r="AY239" s="281" t="s">
        <v>125</v>
      </c>
    </row>
    <row r="240" s="15" customFormat="1" ht="22.8" customHeight="1">
      <c r="A240" s="15"/>
      <c r="B240" s="255"/>
      <c r="C240" s="256"/>
      <c r="D240" s="257" t="s">
        <v>74</v>
      </c>
      <c r="E240" s="269" t="s">
        <v>124</v>
      </c>
      <c r="F240" s="269" t="s">
        <v>215</v>
      </c>
      <c r="G240" s="256"/>
      <c r="H240" s="256"/>
      <c r="I240" s="259"/>
      <c r="J240" s="270">
        <f>BK240</f>
        <v>0</v>
      </c>
      <c r="K240" s="256"/>
      <c r="L240" s="261"/>
      <c r="M240" s="262"/>
      <c r="N240" s="263"/>
      <c r="O240" s="263"/>
      <c r="P240" s="264">
        <f>SUM(P241:P281)</f>
        <v>0</v>
      </c>
      <c r="Q240" s="263"/>
      <c r="R240" s="264">
        <f>SUM(R241:R281)</f>
        <v>2299.6519481000005</v>
      </c>
      <c r="S240" s="263"/>
      <c r="T240" s="265">
        <f>SUM(T241:T281)</f>
        <v>0</v>
      </c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R240" s="266" t="s">
        <v>83</v>
      </c>
      <c r="AT240" s="267" t="s">
        <v>74</v>
      </c>
      <c r="AU240" s="267" t="s">
        <v>83</v>
      </c>
      <c r="AY240" s="266" t="s">
        <v>125</v>
      </c>
      <c r="BK240" s="268">
        <f>SUM(BK241:BK281)</f>
        <v>0</v>
      </c>
    </row>
    <row r="241" s="2" customFormat="1" ht="21.75" customHeight="1">
      <c r="A241" s="39"/>
      <c r="B241" s="40"/>
      <c r="C241" s="204" t="s">
        <v>252</v>
      </c>
      <c r="D241" s="204" t="s">
        <v>120</v>
      </c>
      <c r="E241" s="205" t="s">
        <v>469</v>
      </c>
      <c r="F241" s="206" t="s">
        <v>470</v>
      </c>
      <c r="G241" s="207" t="s">
        <v>167</v>
      </c>
      <c r="H241" s="208">
        <v>796.39999999999998</v>
      </c>
      <c r="I241" s="209"/>
      <c r="J241" s="210">
        <f>ROUND(I241*H241,2)</f>
        <v>0</v>
      </c>
      <c r="K241" s="211"/>
      <c r="L241" s="45"/>
      <c r="M241" s="212" t="s">
        <v>1</v>
      </c>
      <c r="N241" s="213" t="s">
        <v>40</v>
      </c>
      <c r="O241" s="92"/>
      <c r="P241" s="214">
        <f>O241*H241</f>
        <v>0</v>
      </c>
      <c r="Q241" s="214">
        <v>2.13408</v>
      </c>
      <c r="R241" s="214">
        <f>Q241*H241</f>
        <v>1699.581312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124</v>
      </c>
      <c r="AT241" s="216" t="s">
        <v>120</v>
      </c>
      <c r="AU241" s="216" t="s">
        <v>85</v>
      </c>
      <c r="AY241" s="18" t="s">
        <v>125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83</v>
      </c>
      <c r="BK241" s="217">
        <f>ROUND(I241*H241,2)</f>
        <v>0</v>
      </c>
      <c r="BL241" s="18" t="s">
        <v>124</v>
      </c>
      <c r="BM241" s="216" t="s">
        <v>471</v>
      </c>
    </row>
    <row r="242" s="2" customFormat="1">
      <c r="A242" s="39"/>
      <c r="B242" s="40"/>
      <c r="C242" s="41"/>
      <c r="D242" s="218" t="s">
        <v>127</v>
      </c>
      <c r="E242" s="41"/>
      <c r="F242" s="219" t="s">
        <v>472</v>
      </c>
      <c r="G242" s="41"/>
      <c r="H242" s="41"/>
      <c r="I242" s="220"/>
      <c r="J242" s="41"/>
      <c r="K242" s="41"/>
      <c r="L242" s="45"/>
      <c r="M242" s="221"/>
      <c r="N242" s="222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127</v>
      </c>
      <c r="AU242" s="18" t="s">
        <v>85</v>
      </c>
    </row>
    <row r="243" s="12" customFormat="1">
      <c r="A243" s="12"/>
      <c r="B243" s="223"/>
      <c r="C243" s="224"/>
      <c r="D243" s="218" t="s">
        <v>128</v>
      </c>
      <c r="E243" s="225" t="s">
        <v>1</v>
      </c>
      <c r="F243" s="226" t="s">
        <v>411</v>
      </c>
      <c r="G243" s="224"/>
      <c r="H243" s="225" t="s">
        <v>1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2" t="s">
        <v>128</v>
      </c>
      <c r="AU243" s="232" t="s">
        <v>85</v>
      </c>
      <c r="AV243" s="12" t="s">
        <v>83</v>
      </c>
      <c r="AW243" s="12" t="s">
        <v>31</v>
      </c>
      <c r="AX243" s="12" t="s">
        <v>75</v>
      </c>
      <c r="AY243" s="232" t="s">
        <v>125</v>
      </c>
    </row>
    <row r="244" s="12" customFormat="1">
      <c r="A244" s="12"/>
      <c r="B244" s="223"/>
      <c r="C244" s="224"/>
      <c r="D244" s="218" t="s">
        <v>128</v>
      </c>
      <c r="E244" s="225" t="s">
        <v>1</v>
      </c>
      <c r="F244" s="226" t="s">
        <v>473</v>
      </c>
      <c r="G244" s="224"/>
      <c r="H244" s="225" t="s">
        <v>1</v>
      </c>
      <c r="I244" s="227"/>
      <c r="J244" s="224"/>
      <c r="K244" s="224"/>
      <c r="L244" s="228"/>
      <c r="M244" s="229"/>
      <c r="N244" s="230"/>
      <c r="O244" s="230"/>
      <c r="P244" s="230"/>
      <c r="Q244" s="230"/>
      <c r="R244" s="230"/>
      <c r="S244" s="230"/>
      <c r="T244" s="231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2" t="s">
        <v>128</v>
      </c>
      <c r="AU244" s="232" t="s">
        <v>85</v>
      </c>
      <c r="AV244" s="12" t="s">
        <v>83</v>
      </c>
      <c r="AW244" s="12" t="s">
        <v>31</v>
      </c>
      <c r="AX244" s="12" t="s">
        <v>75</v>
      </c>
      <c r="AY244" s="232" t="s">
        <v>125</v>
      </c>
    </row>
    <row r="245" s="12" customFormat="1">
      <c r="A245" s="12"/>
      <c r="B245" s="223"/>
      <c r="C245" s="224"/>
      <c r="D245" s="218" t="s">
        <v>128</v>
      </c>
      <c r="E245" s="225" t="s">
        <v>1</v>
      </c>
      <c r="F245" s="226" t="s">
        <v>474</v>
      </c>
      <c r="G245" s="224"/>
      <c r="H245" s="225" t="s">
        <v>1</v>
      </c>
      <c r="I245" s="227"/>
      <c r="J245" s="224"/>
      <c r="K245" s="224"/>
      <c r="L245" s="228"/>
      <c r="M245" s="229"/>
      <c r="N245" s="230"/>
      <c r="O245" s="230"/>
      <c r="P245" s="230"/>
      <c r="Q245" s="230"/>
      <c r="R245" s="230"/>
      <c r="S245" s="230"/>
      <c r="T245" s="23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2" t="s">
        <v>128</v>
      </c>
      <c r="AU245" s="232" t="s">
        <v>85</v>
      </c>
      <c r="AV245" s="12" t="s">
        <v>83</v>
      </c>
      <c r="AW245" s="12" t="s">
        <v>31</v>
      </c>
      <c r="AX245" s="12" t="s">
        <v>75</v>
      </c>
      <c r="AY245" s="232" t="s">
        <v>125</v>
      </c>
    </row>
    <row r="246" s="13" customFormat="1">
      <c r="A246" s="13"/>
      <c r="B246" s="233"/>
      <c r="C246" s="234"/>
      <c r="D246" s="218" t="s">
        <v>128</v>
      </c>
      <c r="E246" s="235" t="s">
        <v>1</v>
      </c>
      <c r="F246" s="236" t="s">
        <v>475</v>
      </c>
      <c r="G246" s="234"/>
      <c r="H246" s="237">
        <v>418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128</v>
      </c>
      <c r="AU246" s="243" t="s">
        <v>85</v>
      </c>
      <c r="AV246" s="13" t="s">
        <v>85</v>
      </c>
      <c r="AW246" s="13" t="s">
        <v>31</v>
      </c>
      <c r="AX246" s="13" t="s">
        <v>75</v>
      </c>
      <c r="AY246" s="243" t="s">
        <v>125</v>
      </c>
    </row>
    <row r="247" s="13" customFormat="1">
      <c r="A247" s="13"/>
      <c r="B247" s="233"/>
      <c r="C247" s="234"/>
      <c r="D247" s="218" t="s">
        <v>128</v>
      </c>
      <c r="E247" s="235" t="s">
        <v>1</v>
      </c>
      <c r="F247" s="236" t="s">
        <v>476</v>
      </c>
      <c r="G247" s="234"/>
      <c r="H247" s="237">
        <v>220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128</v>
      </c>
      <c r="AU247" s="243" t="s">
        <v>85</v>
      </c>
      <c r="AV247" s="13" t="s">
        <v>85</v>
      </c>
      <c r="AW247" s="13" t="s">
        <v>31</v>
      </c>
      <c r="AX247" s="13" t="s">
        <v>75</v>
      </c>
      <c r="AY247" s="243" t="s">
        <v>125</v>
      </c>
    </row>
    <row r="248" s="13" customFormat="1">
      <c r="A248" s="13"/>
      <c r="B248" s="233"/>
      <c r="C248" s="234"/>
      <c r="D248" s="218" t="s">
        <v>128</v>
      </c>
      <c r="E248" s="235" t="s">
        <v>1</v>
      </c>
      <c r="F248" s="236" t="s">
        <v>477</v>
      </c>
      <c r="G248" s="234"/>
      <c r="H248" s="237">
        <v>158.40000000000001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128</v>
      </c>
      <c r="AU248" s="243" t="s">
        <v>85</v>
      </c>
      <c r="AV248" s="13" t="s">
        <v>85</v>
      </c>
      <c r="AW248" s="13" t="s">
        <v>31</v>
      </c>
      <c r="AX248" s="13" t="s">
        <v>75</v>
      </c>
      <c r="AY248" s="243" t="s">
        <v>125</v>
      </c>
    </row>
    <row r="249" s="16" customFormat="1">
      <c r="A249" s="16"/>
      <c r="B249" s="271"/>
      <c r="C249" s="272"/>
      <c r="D249" s="218" t="s">
        <v>128</v>
      </c>
      <c r="E249" s="273" t="s">
        <v>1</v>
      </c>
      <c r="F249" s="274" t="s">
        <v>156</v>
      </c>
      <c r="G249" s="272"/>
      <c r="H249" s="275">
        <v>796.39999999999998</v>
      </c>
      <c r="I249" s="276"/>
      <c r="J249" s="272"/>
      <c r="K249" s="272"/>
      <c r="L249" s="277"/>
      <c r="M249" s="278"/>
      <c r="N249" s="279"/>
      <c r="O249" s="279"/>
      <c r="P249" s="279"/>
      <c r="Q249" s="279"/>
      <c r="R249" s="279"/>
      <c r="S249" s="279"/>
      <c r="T249" s="280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1" t="s">
        <v>128</v>
      </c>
      <c r="AU249" s="281" t="s">
        <v>85</v>
      </c>
      <c r="AV249" s="16" t="s">
        <v>124</v>
      </c>
      <c r="AW249" s="16" t="s">
        <v>31</v>
      </c>
      <c r="AX249" s="16" t="s">
        <v>83</v>
      </c>
      <c r="AY249" s="281" t="s">
        <v>125</v>
      </c>
    </row>
    <row r="250" s="2" customFormat="1" ht="33" customHeight="1">
      <c r="A250" s="39"/>
      <c r="B250" s="40"/>
      <c r="C250" s="204" t="s">
        <v>260</v>
      </c>
      <c r="D250" s="204" t="s">
        <v>120</v>
      </c>
      <c r="E250" s="205" t="s">
        <v>478</v>
      </c>
      <c r="F250" s="206" t="s">
        <v>479</v>
      </c>
      <c r="G250" s="207" t="s">
        <v>167</v>
      </c>
      <c r="H250" s="208">
        <v>86.888000000000005</v>
      </c>
      <c r="I250" s="209"/>
      <c r="J250" s="210">
        <f>ROUND(I250*H250,2)</f>
        <v>0</v>
      </c>
      <c r="K250" s="211"/>
      <c r="L250" s="45"/>
      <c r="M250" s="212" t="s">
        <v>1</v>
      </c>
      <c r="N250" s="213" t="s">
        <v>40</v>
      </c>
      <c r="O250" s="92"/>
      <c r="P250" s="214">
        <f>O250*H250</f>
        <v>0</v>
      </c>
      <c r="Q250" s="214">
        <v>1.8480000000000001</v>
      </c>
      <c r="R250" s="214">
        <f>Q250*H250</f>
        <v>160.56902400000001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124</v>
      </c>
      <c r="AT250" s="216" t="s">
        <v>120</v>
      </c>
      <c r="AU250" s="216" t="s">
        <v>85</v>
      </c>
      <c r="AY250" s="18" t="s">
        <v>125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83</v>
      </c>
      <c r="BK250" s="217">
        <f>ROUND(I250*H250,2)</f>
        <v>0</v>
      </c>
      <c r="BL250" s="18" t="s">
        <v>124</v>
      </c>
      <c r="BM250" s="216" t="s">
        <v>480</v>
      </c>
    </row>
    <row r="251" s="2" customFormat="1">
      <c r="A251" s="39"/>
      <c r="B251" s="40"/>
      <c r="C251" s="41"/>
      <c r="D251" s="218" t="s">
        <v>127</v>
      </c>
      <c r="E251" s="41"/>
      <c r="F251" s="219" t="s">
        <v>481</v>
      </c>
      <c r="G251" s="41"/>
      <c r="H251" s="41"/>
      <c r="I251" s="220"/>
      <c r="J251" s="41"/>
      <c r="K251" s="41"/>
      <c r="L251" s="45"/>
      <c r="M251" s="221"/>
      <c r="N251" s="222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127</v>
      </c>
      <c r="AU251" s="18" t="s">
        <v>85</v>
      </c>
    </row>
    <row r="252" s="12" customFormat="1">
      <c r="A252" s="12"/>
      <c r="B252" s="223"/>
      <c r="C252" s="224"/>
      <c r="D252" s="218" t="s">
        <v>128</v>
      </c>
      <c r="E252" s="225" t="s">
        <v>1</v>
      </c>
      <c r="F252" s="226" t="s">
        <v>411</v>
      </c>
      <c r="G252" s="224"/>
      <c r="H252" s="225" t="s">
        <v>1</v>
      </c>
      <c r="I252" s="227"/>
      <c r="J252" s="224"/>
      <c r="K252" s="224"/>
      <c r="L252" s="228"/>
      <c r="M252" s="229"/>
      <c r="N252" s="230"/>
      <c r="O252" s="230"/>
      <c r="P252" s="230"/>
      <c r="Q252" s="230"/>
      <c r="R252" s="230"/>
      <c r="S252" s="230"/>
      <c r="T252" s="23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2" t="s">
        <v>128</v>
      </c>
      <c r="AU252" s="232" t="s">
        <v>85</v>
      </c>
      <c r="AV252" s="12" t="s">
        <v>83</v>
      </c>
      <c r="AW252" s="12" t="s">
        <v>31</v>
      </c>
      <c r="AX252" s="12" t="s">
        <v>75</v>
      </c>
      <c r="AY252" s="232" t="s">
        <v>125</v>
      </c>
    </row>
    <row r="253" s="12" customFormat="1">
      <c r="A253" s="12"/>
      <c r="B253" s="223"/>
      <c r="C253" s="224"/>
      <c r="D253" s="218" t="s">
        <v>128</v>
      </c>
      <c r="E253" s="225" t="s">
        <v>1</v>
      </c>
      <c r="F253" s="226" t="s">
        <v>482</v>
      </c>
      <c r="G253" s="224"/>
      <c r="H253" s="225" t="s">
        <v>1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2" t="s">
        <v>128</v>
      </c>
      <c r="AU253" s="232" t="s">
        <v>85</v>
      </c>
      <c r="AV253" s="12" t="s">
        <v>83</v>
      </c>
      <c r="AW253" s="12" t="s">
        <v>31</v>
      </c>
      <c r="AX253" s="12" t="s">
        <v>75</v>
      </c>
      <c r="AY253" s="232" t="s">
        <v>125</v>
      </c>
    </row>
    <row r="254" s="12" customFormat="1">
      <c r="A254" s="12"/>
      <c r="B254" s="223"/>
      <c r="C254" s="224"/>
      <c r="D254" s="218" t="s">
        <v>128</v>
      </c>
      <c r="E254" s="225" t="s">
        <v>1</v>
      </c>
      <c r="F254" s="226" t="s">
        <v>483</v>
      </c>
      <c r="G254" s="224"/>
      <c r="H254" s="225" t="s">
        <v>1</v>
      </c>
      <c r="I254" s="227"/>
      <c r="J254" s="224"/>
      <c r="K254" s="224"/>
      <c r="L254" s="228"/>
      <c r="M254" s="229"/>
      <c r="N254" s="230"/>
      <c r="O254" s="230"/>
      <c r="P254" s="230"/>
      <c r="Q254" s="230"/>
      <c r="R254" s="230"/>
      <c r="S254" s="230"/>
      <c r="T254" s="231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2" t="s">
        <v>128</v>
      </c>
      <c r="AU254" s="232" t="s">
        <v>85</v>
      </c>
      <c r="AV254" s="12" t="s">
        <v>83</v>
      </c>
      <c r="AW254" s="12" t="s">
        <v>31</v>
      </c>
      <c r="AX254" s="12" t="s">
        <v>75</v>
      </c>
      <c r="AY254" s="232" t="s">
        <v>125</v>
      </c>
    </row>
    <row r="255" s="13" customFormat="1">
      <c r="A255" s="13"/>
      <c r="B255" s="233"/>
      <c r="C255" s="234"/>
      <c r="D255" s="218" t="s">
        <v>128</v>
      </c>
      <c r="E255" s="235" t="s">
        <v>1</v>
      </c>
      <c r="F255" s="236" t="s">
        <v>484</v>
      </c>
      <c r="G255" s="234"/>
      <c r="H255" s="237">
        <v>5.2999999999999998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128</v>
      </c>
      <c r="AU255" s="243" t="s">
        <v>85</v>
      </c>
      <c r="AV255" s="13" t="s">
        <v>85</v>
      </c>
      <c r="AW255" s="13" t="s">
        <v>31</v>
      </c>
      <c r="AX255" s="13" t="s">
        <v>75</v>
      </c>
      <c r="AY255" s="243" t="s">
        <v>125</v>
      </c>
    </row>
    <row r="256" s="13" customFormat="1">
      <c r="A256" s="13"/>
      <c r="B256" s="233"/>
      <c r="C256" s="234"/>
      <c r="D256" s="218" t="s">
        <v>128</v>
      </c>
      <c r="E256" s="235" t="s">
        <v>1</v>
      </c>
      <c r="F256" s="236" t="s">
        <v>485</v>
      </c>
      <c r="G256" s="234"/>
      <c r="H256" s="237">
        <v>11.609999999999999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128</v>
      </c>
      <c r="AU256" s="243" t="s">
        <v>85</v>
      </c>
      <c r="AV256" s="13" t="s">
        <v>85</v>
      </c>
      <c r="AW256" s="13" t="s">
        <v>31</v>
      </c>
      <c r="AX256" s="13" t="s">
        <v>75</v>
      </c>
      <c r="AY256" s="243" t="s">
        <v>125</v>
      </c>
    </row>
    <row r="257" s="12" customFormat="1">
      <c r="A257" s="12"/>
      <c r="B257" s="223"/>
      <c r="C257" s="224"/>
      <c r="D257" s="218" t="s">
        <v>128</v>
      </c>
      <c r="E257" s="225" t="s">
        <v>1</v>
      </c>
      <c r="F257" s="226" t="s">
        <v>486</v>
      </c>
      <c r="G257" s="224"/>
      <c r="H257" s="225" t="s">
        <v>1</v>
      </c>
      <c r="I257" s="227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2" t="s">
        <v>128</v>
      </c>
      <c r="AU257" s="232" t="s">
        <v>85</v>
      </c>
      <c r="AV257" s="12" t="s">
        <v>83</v>
      </c>
      <c r="AW257" s="12" t="s">
        <v>31</v>
      </c>
      <c r="AX257" s="12" t="s">
        <v>75</v>
      </c>
      <c r="AY257" s="232" t="s">
        <v>125</v>
      </c>
    </row>
    <row r="258" s="13" customFormat="1">
      <c r="A258" s="13"/>
      <c r="B258" s="233"/>
      <c r="C258" s="234"/>
      <c r="D258" s="218" t="s">
        <v>128</v>
      </c>
      <c r="E258" s="235" t="s">
        <v>1</v>
      </c>
      <c r="F258" s="236" t="s">
        <v>487</v>
      </c>
      <c r="G258" s="234"/>
      <c r="H258" s="237">
        <v>69.977999999999994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128</v>
      </c>
      <c r="AU258" s="243" t="s">
        <v>85</v>
      </c>
      <c r="AV258" s="13" t="s">
        <v>85</v>
      </c>
      <c r="AW258" s="13" t="s">
        <v>31</v>
      </c>
      <c r="AX258" s="13" t="s">
        <v>75</v>
      </c>
      <c r="AY258" s="243" t="s">
        <v>125</v>
      </c>
    </row>
    <row r="259" s="16" customFormat="1">
      <c r="A259" s="16"/>
      <c r="B259" s="271"/>
      <c r="C259" s="272"/>
      <c r="D259" s="218" t="s">
        <v>128</v>
      </c>
      <c r="E259" s="273" t="s">
        <v>1</v>
      </c>
      <c r="F259" s="274" t="s">
        <v>156</v>
      </c>
      <c r="G259" s="272"/>
      <c r="H259" s="275">
        <v>86.888000000000005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1" t="s">
        <v>128</v>
      </c>
      <c r="AU259" s="281" t="s">
        <v>85</v>
      </c>
      <c r="AV259" s="16" t="s">
        <v>124</v>
      </c>
      <c r="AW259" s="16" t="s">
        <v>31</v>
      </c>
      <c r="AX259" s="16" t="s">
        <v>83</v>
      </c>
      <c r="AY259" s="281" t="s">
        <v>125</v>
      </c>
    </row>
    <row r="260" s="2" customFormat="1" ht="33" customHeight="1">
      <c r="A260" s="39"/>
      <c r="B260" s="40"/>
      <c r="C260" s="204" t="s">
        <v>266</v>
      </c>
      <c r="D260" s="204" t="s">
        <v>120</v>
      </c>
      <c r="E260" s="205" t="s">
        <v>217</v>
      </c>
      <c r="F260" s="206" t="s">
        <v>218</v>
      </c>
      <c r="G260" s="207" t="s">
        <v>167</v>
      </c>
      <c r="H260" s="208">
        <v>236.93000000000001</v>
      </c>
      <c r="I260" s="209"/>
      <c r="J260" s="210">
        <f>ROUND(I260*H260,2)</f>
        <v>0</v>
      </c>
      <c r="K260" s="211"/>
      <c r="L260" s="45"/>
      <c r="M260" s="212" t="s">
        <v>1</v>
      </c>
      <c r="N260" s="213" t="s">
        <v>40</v>
      </c>
      <c r="O260" s="92"/>
      <c r="P260" s="214">
        <f>O260*H260</f>
        <v>0</v>
      </c>
      <c r="Q260" s="214">
        <v>1.8480000000000001</v>
      </c>
      <c r="R260" s="214">
        <f>Q260*H260</f>
        <v>437.84664000000004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124</v>
      </c>
      <c r="AT260" s="216" t="s">
        <v>120</v>
      </c>
      <c r="AU260" s="216" t="s">
        <v>85</v>
      </c>
      <c r="AY260" s="18" t="s">
        <v>125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124</v>
      </c>
      <c r="BM260" s="216" t="s">
        <v>219</v>
      </c>
    </row>
    <row r="261" s="2" customFormat="1">
      <c r="A261" s="39"/>
      <c r="B261" s="40"/>
      <c r="C261" s="41"/>
      <c r="D261" s="218" t="s">
        <v>127</v>
      </c>
      <c r="E261" s="41"/>
      <c r="F261" s="219" t="s">
        <v>220</v>
      </c>
      <c r="G261" s="41"/>
      <c r="H261" s="41"/>
      <c r="I261" s="220"/>
      <c r="J261" s="41"/>
      <c r="K261" s="41"/>
      <c r="L261" s="45"/>
      <c r="M261" s="221"/>
      <c r="N261" s="222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127</v>
      </c>
      <c r="AU261" s="18" t="s">
        <v>85</v>
      </c>
    </row>
    <row r="262" s="12" customFormat="1">
      <c r="A262" s="12"/>
      <c r="B262" s="223"/>
      <c r="C262" s="224"/>
      <c r="D262" s="218" t="s">
        <v>128</v>
      </c>
      <c r="E262" s="225" t="s">
        <v>1</v>
      </c>
      <c r="F262" s="226" t="s">
        <v>411</v>
      </c>
      <c r="G262" s="224"/>
      <c r="H262" s="225" t="s">
        <v>1</v>
      </c>
      <c r="I262" s="227"/>
      <c r="J262" s="224"/>
      <c r="K262" s="224"/>
      <c r="L262" s="228"/>
      <c r="M262" s="229"/>
      <c r="N262" s="230"/>
      <c r="O262" s="230"/>
      <c r="P262" s="230"/>
      <c r="Q262" s="230"/>
      <c r="R262" s="230"/>
      <c r="S262" s="230"/>
      <c r="T262" s="231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2" t="s">
        <v>128</v>
      </c>
      <c r="AU262" s="232" t="s">
        <v>85</v>
      </c>
      <c r="AV262" s="12" t="s">
        <v>83</v>
      </c>
      <c r="AW262" s="12" t="s">
        <v>31</v>
      </c>
      <c r="AX262" s="12" t="s">
        <v>75</v>
      </c>
      <c r="AY262" s="232" t="s">
        <v>125</v>
      </c>
    </row>
    <row r="263" s="12" customFormat="1">
      <c r="A263" s="12"/>
      <c r="B263" s="223"/>
      <c r="C263" s="224"/>
      <c r="D263" s="218" t="s">
        <v>128</v>
      </c>
      <c r="E263" s="225" t="s">
        <v>1</v>
      </c>
      <c r="F263" s="226" t="s">
        <v>488</v>
      </c>
      <c r="G263" s="224"/>
      <c r="H263" s="225" t="s">
        <v>1</v>
      </c>
      <c r="I263" s="227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2" t="s">
        <v>128</v>
      </c>
      <c r="AU263" s="232" t="s">
        <v>85</v>
      </c>
      <c r="AV263" s="12" t="s">
        <v>83</v>
      </c>
      <c r="AW263" s="12" t="s">
        <v>31</v>
      </c>
      <c r="AX263" s="12" t="s">
        <v>75</v>
      </c>
      <c r="AY263" s="232" t="s">
        <v>125</v>
      </c>
    </row>
    <row r="264" s="12" customFormat="1">
      <c r="A264" s="12"/>
      <c r="B264" s="223"/>
      <c r="C264" s="224"/>
      <c r="D264" s="218" t="s">
        <v>128</v>
      </c>
      <c r="E264" s="225" t="s">
        <v>1</v>
      </c>
      <c r="F264" s="226" t="s">
        <v>489</v>
      </c>
      <c r="G264" s="224"/>
      <c r="H264" s="225" t="s">
        <v>1</v>
      </c>
      <c r="I264" s="227"/>
      <c r="J264" s="224"/>
      <c r="K264" s="224"/>
      <c r="L264" s="228"/>
      <c r="M264" s="229"/>
      <c r="N264" s="230"/>
      <c r="O264" s="230"/>
      <c r="P264" s="230"/>
      <c r="Q264" s="230"/>
      <c r="R264" s="230"/>
      <c r="S264" s="230"/>
      <c r="T264" s="231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2" t="s">
        <v>128</v>
      </c>
      <c r="AU264" s="232" t="s">
        <v>85</v>
      </c>
      <c r="AV264" s="12" t="s">
        <v>83</v>
      </c>
      <c r="AW264" s="12" t="s">
        <v>31</v>
      </c>
      <c r="AX264" s="12" t="s">
        <v>75</v>
      </c>
      <c r="AY264" s="232" t="s">
        <v>125</v>
      </c>
    </row>
    <row r="265" s="13" customFormat="1">
      <c r="A265" s="13"/>
      <c r="B265" s="233"/>
      <c r="C265" s="234"/>
      <c r="D265" s="218" t="s">
        <v>128</v>
      </c>
      <c r="E265" s="235" t="s">
        <v>1</v>
      </c>
      <c r="F265" s="236" t="s">
        <v>490</v>
      </c>
      <c r="G265" s="234"/>
      <c r="H265" s="237">
        <v>102.22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128</v>
      </c>
      <c r="AU265" s="243" t="s">
        <v>85</v>
      </c>
      <c r="AV265" s="13" t="s">
        <v>85</v>
      </c>
      <c r="AW265" s="13" t="s">
        <v>31</v>
      </c>
      <c r="AX265" s="13" t="s">
        <v>75</v>
      </c>
      <c r="AY265" s="243" t="s">
        <v>125</v>
      </c>
    </row>
    <row r="266" s="13" customFormat="1">
      <c r="A266" s="13"/>
      <c r="B266" s="233"/>
      <c r="C266" s="234"/>
      <c r="D266" s="218" t="s">
        <v>128</v>
      </c>
      <c r="E266" s="235" t="s">
        <v>1</v>
      </c>
      <c r="F266" s="236" t="s">
        <v>491</v>
      </c>
      <c r="G266" s="234"/>
      <c r="H266" s="237">
        <v>53.799999999999997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128</v>
      </c>
      <c r="AU266" s="243" t="s">
        <v>85</v>
      </c>
      <c r="AV266" s="13" t="s">
        <v>85</v>
      </c>
      <c r="AW266" s="13" t="s">
        <v>31</v>
      </c>
      <c r="AX266" s="13" t="s">
        <v>75</v>
      </c>
      <c r="AY266" s="243" t="s">
        <v>125</v>
      </c>
    </row>
    <row r="267" s="13" customFormat="1">
      <c r="A267" s="13"/>
      <c r="B267" s="233"/>
      <c r="C267" s="234"/>
      <c r="D267" s="218" t="s">
        <v>128</v>
      </c>
      <c r="E267" s="235" t="s">
        <v>1</v>
      </c>
      <c r="F267" s="236" t="s">
        <v>492</v>
      </c>
      <c r="G267" s="234"/>
      <c r="H267" s="237">
        <v>45.990000000000002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128</v>
      </c>
      <c r="AU267" s="243" t="s">
        <v>85</v>
      </c>
      <c r="AV267" s="13" t="s">
        <v>85</v>
      </c>
      <c r="AW267" s="13" t="s">
        <v>31</v>
      </c>
      <c r="AX267" s="13" t="s">
        <v>75</v>
      </c>
      <c r="AY267" s="243" t="s">
        <v>125</v>
      </c>
    </row>
    <row r="268" s="13" customFormat="1">
      <c r="A268" s="13"/>
      <c r="B268" s="233"/>
      <c r="C268" s="234"/>
      <c r="D268" s="218" t="s">
        <v>128</v>
      </c>
      <c r="E268" s="235" t="s">
        <v>1</v>
      </c>
      <c r="F268" s="236" t="s">
        <v>493</v>
      </c>
      <c r="G268" s="234"/>
      <c r="H268" s="237">
        <v>34.920000000000002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128</v>
      </c>
      <c r="AU268" s="243" t="s">
        <v>85</v>
      </c>
      <c r="AV268" s="13" t="s">
        <v>85</v>
      </c>
      <c r="AW268" s="13" t="s">
        <v>31</v>
      </c>
      <c r="AX268" s="13" t="s">
        <v>75</v>
      </c>
      <c r="AY268" s="243" t="s">
        <v>125</v>
      </c>
    </row>
    <row r="269" s="16" customFormat="1">
      <c r="A269" s="16"/>
      <c r="B269" s="271"/>
      <c r="C269" s="272"/>
      <c r="D269" s="218" t="s">
        <v>128</v>
      </c>
      <c r="E269" s="273" t="s">
        <v>1</v>
      </c>
      <c r="F269" s="274" t="s">
        <v>156</v>
      </c>
      <c r="G269" s="272"/>
      <c r="H269" s="275">
        <v>236.93000000000001</v>
      </c>
      <c r="I269" s="276"/>
      <c r="J269" s="272"/>
      <c r="K269" s="272"/>
      <c r="L269" s="277"/>
      <c r="M269" s="278"/>
      <c r="N269" s="279"/>
      <c r="O269" s="279"/>
      <c r="P269" s="279"/>
      <c r="Q269" s="279"/>
      <c r="R269" s="279"/>
      <c r="S269" s="279"/>
      <c r="T269" s="280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81" t="s">
        <v>128</v>
      </c>
      <c r="AU269" s="281" t="s">
        <v>85</v>
      </c>
      <c r="AV269" s="16" t="s">
        <v>124</v>
      </c>
      <c r="AW269" s="16" t="s">
        <v>31</v>
      </c>
      <c r="AX269" s="16" t="s">
        <v>83</v>
      </c>
      <c r="AY269" s="281" t="s">
        <v>125</v>
      </c>
    </row>
    <row r="270" s="2" customFormat="1" ht="33" customHeight="1">
      <c r="A270" s="39"/>
      <c r="B270" s="40"/>
      <c r="C270" s="204" t="s">
        <v>7</v>
      </c>
      <c r="D270" s="204" t="s">
        <v>120</v>
      </c>
      <c r="E270" s="205" t="s">
        <v>494</v>
      </c>
      <c r="F270" s="206" t="s">
        <v>495</v>
      </c>
      <c r="G270" s="207" t="s">
        <v>140</v>
      </c>
      <c r="H270" s="208">
        <v>14.619999999999999</v>
      </c>
      <c r="I270" s="209"/>
      <c r="J270" s="210">
        <f>ROUND(I270*H270,2)</f>
        <v>0</v>
      </c>
      <c r="K270" s="211"/>
      <c r="L270" s="45"/>
      <c r="M270" s="212" t="s">
        <v>1</v>
      </c>
      <c r="N270" s="213" t="s">
        <v>40</v>
      </c>
      <c r="O270" s="92"/>
      <c r="P270" s="214">
        <f>O270*H270</f>
        <v>0</v>
      </c>
      <c r="Q270" s="214">
        <v>0.042079999999999999</v>
      </c>
      <c r="R270" s="214">
        <f>Q270*H270</f>
        <v>0.61520959999999991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124</v>
      </c>
      <c r="AT270" s="216" t="s">
        <v>120</v>
      </c>
      <c r="AU270" s="216" t="s">
        <v>85</v>
      </c>
      <c r="AY270" s="18" t="s">
        <v>125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124</v>
      </c>
      <c r="BM270" s="216" t="s">
        <v>496</v>
      </c>
    </row>
    <row r="271" s="2" customFormat="1">
      <c r="A271" s="39"/>
      <c r="B271" s="40"/>
      <c r="C271" s="41"/>
      <c r="D271" s="218" t="s">
        <v>127</v>
      </c>
      <c r="E271" s="41"/>
      <c r="F271" s="219" t="s">
        <v>497</v>
      </c>
      <c r="G271" s="41"/>
      <c r="H271" s="41"/>
      <c r="I271" s="220"/>
      <c r="J271" s="41"/>
      <c r="K271" s="41"/>
      <c r="L271" s="45"/>
      <c r="M271" s="221"/>
      <c r="N271" s="222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127</v>
      </c>
      <c r="AU271" s="18" t="s">
        <v>85</v>
      </c>
    </row>
    <row r="272" s="12" customFormat="1">
      <c r="A272" s="12"/>
      <c r="B272" s="223"/>
      <c r="C272" s="224"/>
      <c r="D272" s="218" t="s">
        <v>128</v>
      </c>
      <c r="E272" s="225" t="s">
        <v>1</v>
      </c>
      <c r="F272" s="226" t="s">
        <v>411</v>
      </c>
      <c r="G272" s="224"/>
      <c r="H272" s="225" t="s">
        <v>1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2" t="s">
        <v>128</v>
      </c>
      <c r="AU272" s="232" t="s">
        <v>85</v>
      </c>
      <c r="AV272" s="12" t="s">
        <v>83</v>
      </c>
      <c r="AW272" s="12" t="s">
        <v>31</v>
      </c>
      <c r="AX272" s="12" t="s">
        <v>75</v>
      </c>
      <c r="AY272" s="232" t="s">
        <v>125</v>
      </c>
    </row>
    <row r="273" s="12" customFormat="1">
      <c r="A273" s="12"/>
      <c r="B273" s="223"/>
      <c r="C273" s="224"/>
      <c r="D273" s="218" t="s">
        <v>128</v>
      </c>
      <c r="E273" s="225" t="s">
        <v>1</v>
      </c>
      <c r="F273" s="226" t="s">
        <v>498</v>
      </c>
      <c r="G273" s="224"/>
      <c r="H273" s="225" t="s">
        <v>1</v>
      </c>
      <c r="I273" s="227"/>
      <c r="J273" s="224"/>
      <c r="K273" s="224"/>
      <c r="L273" s="228"/>
      <c r="M273" s="229"/>
      <c r="N273" s="230"/>
      <c r="O273" s="230"/>
      <c r="P273" s="230"/>
      <c r="Q273" s="230"/>
      <c r="R273" s="230"/>
      <c r="S273" s="230"/>
      <c r="T273" s="231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2" t="s">
        <v>128</v>
      </c>
      <c r="AU273" s="232" t="s">
        <v>85</v>
      </c>
      <c r="AV273" s="12" t="s">
        <v>83</v>
      </c>
      <c r="AW273" s="12" t="s">
        <v>31</v>
      </c>
      <c r="AX273" s="12" t="s">
        <v>75</v>
      </c>
      <c r="AY273" s="232" t="s">
        <v>125</v>
      </c>
    </row>
    <row r="274" s="12" customFormat="1">
      <c r="A274" s="12"/>
      <c r="B274" s="223"/>
      <c r="C274" s="224"/>
      <c r="D274" s="218" t="s">
        <v>128</v>
      </c>
      <c r="E274" s="225" t="s">
        <v>1</v>
      </c>
      <c r="F274" s="226" t="s">
        <v>499</v>
      </c>
      <c r="G274" s="224"/>
      <c r="H274" s="225" t="s">
        <v>1</v>
      </c>
      <c r="I274" s="227"/>
      <c r="J274" s="224"/>
      <c r="K274" s="224"/>
      <c r="L274" s="228"/>
      <c r="M274" s="229"/>
      <c r="N274" s="230"/>
      <c r="O274" s="230"/>
      <c r="P274" s="230"/>
      <c r="Q274" s="230"/>
      <c r="R274" s="230"/>
      <c r="S274" s="230"/>
      <c r="T274" s="231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2" t="s">
        <v>128</v>
      </c>
      <c r="AU274" s="232" t="s">
        <v>85</v>
      </c>
      <c r="AV274" s="12" t="s">
        <v>83</v>
      </c>
      <c r="AW274" s="12" t="s">
        <v>31</v>
      </c>
      <c r="AX274" s="12" t="s">
        <v>75</v>
      </c>
      <c r="AY274" s="232" t="s">
        <v>125</v>
      </c>
    </row>
    <row r="275" s="13" customFormat="1">
      <c r="A275" s="13"/>
      <c r="B275" s="233"/>
      <c r="C275" s="234"/>
      <c r="D275" s="218" t="s">
        <v>128</v>
      </c>
      <c r="E275" s="235" t="s">
        <v>1</v>
      </c>
      <c r="F275" s="236" t="s">
        <v>500</v>
      </c>
      <c r="G275" s="234"/>
      <c r="H275" s="237">
        <v>14.619999999999999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128</v>
      </c>
      <c r="AU275" s="243" t="s">
        <v>85</v>
      </c>
      <c r="AV275" s="13" t="s">
        <v>85</v>
      </c>
      <c r="AW275" s="13" t="s">
        <v>31</v>
      </c>
      <c r="AX275" s="13" t="s">
        <v>83</v>
      </c>
      <c r="AY275" s="243" t="s">
        <v>125</v>
      </c>
    </row>
    <row r="276" s="2" customFormat="1" ht="33" customHeight="1">
      <c r="A276" s="39"/>
      <c r="B276" s="40"/>
      <c r="C276" s="204" t="s">
        <v>276</v>
      </c>
      <c r="D276" s="204" t="s">
        <v>120</v>
      </c>
      <c r="E276" s="205" t="s">
        <v>501</v>
      </c>
      <c r="F276" s="206" t="s">
        <v>502</v>
      </c>
      <c r="G276" s="207" t="s">
        <v>140</v>
      </c>
      <c r="H276" s="208">
        <v>21.25</v>
      </c>
      <c r="I276" s="209"/>
      <c r="J276" s="210">
        <f>ROUND(I276*H276,2)</f>
        <v>0</v>
      </c>
      <c r="K276" s="211"/>
      <c r="L276" s="45"/>
      <c r="M276" s="212" t="s">
        <v>1</v>
      </c>
      <c r="N276" s="213" t="s">
        <v>40</v>
      </c>
      <c r="O276" s="92"/>
      <c r="P276" s="214">
        <f>O276*H276</f>
        <v>0</v>
      </c>
      <c r="Q276" s="214">
        <v>0.048930000000000001</v>
      </c>
      <c r="R276" s="214">
        <f>Q276*H276</f>
        <v>1.0397624999999999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124</v>
      </c>
      <c r="AT276" s="216" t="s">
        <v>120</v>
      </c>
      <c r="AU276" s="216" t="s">
        <v>85</v>
      </c>
      <c r="AY276" s="18" t="s">
        <v>125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83</v>
      </c>
      <c r="BK276" s="217">
        <f>ROUND(I276*H276,2)</f>
        <v>0</v>
      </c>
      <c r="BL276" s="18" t="s">
        <v>124</v>
      </c>
      <c r="BM276" s="216" t="s">
        <v>503</v>
      </c>
    </row>
    <row r="277" s="2" customFormat="1">
      <c r="A277" s="39"/>
      <c r="B277" s="40"/>
      <c r="C277" s="41"/>
      <c r="D277" s="218" t="s">
        <v>127</v>
      </c>
      <c r="E277" s="41"/>
      <c r="F277" s="219" t="s">
        <v>504</v>
      </c>
      <c r="G277" s="41"/>
      <c r="H277" s="41"/>
      <c r="I277" s="220"/>
      <c r="J277" s="41"/>
      <c r="K277" s="41"/>
      <c r="L277" s="45"/>
      <c r="M277" s="221"/>
      <c r="N277" s="222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127</v>
      </c>
      <c r="AU277" s="18" t="s">
        <v>85</v>
      </c>
    </row>
    <row r="278" s="12" customFormat="1">
      <c r="A278" s="12"/>
      <c r="B278" s="223"/>
      <c r="C278" s="224"/>
      <c r="D278" s="218" t="s">
        <v>128</v>
      </c>
      <c r="E278" s="225" t="s">
        <v>1</v>
      </c>
      <c r="F278" s="226" t="s">
        <v>411</v>
      </c>
      <c r="G278" s="224"/>
      <c r="H278" s="225" t="s">
        <v>1</v>
      </c>
      <c r="I278" s="227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2" t="s">
        <v>128</v>
      </c>
      <c r="AU278" s="232" t="s">
        <v>85</v>
      </c>
      <c r="AV278" s="12" t="s">
        <v>83</v>
      </c>
      <c r="AW278" s="12" t="s">
        <v>31</v>
      </c>
      <c r="AX278" s="12" t="s">
        <v>75</v>
      </c>
      <c r="AY278" s="232" t="s">
        <v>125</v>
      </c>
    </row>
    <row r="279" s="12" customFormat="1">
      <c r="A279" s="12"/>
      <c r="B279" s="223"/>
      <c r="C279" s="224"/>
      <c r="D279" s="218" t="s">
        <v>128</v>
      </c>
      <c r="E279" s="225" t="s">
        <v>1</v>
      </c>
      <c r="F279" s="226" t="s">
        <v>498</v>
      </c>
      <c r="G279" s="224"/>
      <c r="H279" s="225" t="s">
        <v>1</v>
      </c>
      <c r="I279" s="227"/>
      <c r="J279" s="224"/>
      <c r="K279" s="224"/>
      <c r="L279" s="228"/>
      <c r="M279" s="229"/>
      <c r="N279" s="230"/>
      <c r="O279" s="230"/>
      <c r="P279" s="230"/>
      <c r="Q279" s="230"/>
      <c r="R279" s="230"/>
      <c r="S279" s="230"/>
      <c r="T279" s="231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2" t="s">
        <v>128</v>
      </c>
      <c r="AU279" s="232" t="s">
        <v>85</v>
      </c>
      <c r="AV279" s="12" t="s">
        <v>83</v>
      </c>
      <c r="AW279" s="12" t="s">
        <v>31</v>
      </c>
      <c r="AX279" s="12" t="s">
        <v>75</v>
      </c>
      <c r="AY279" s="232" t="s">
        <v>125</v>
      </c>
    </row>
    <row r="280" s="12" customFormat="1">
      <c r="A280" s="12"/>
      <c r="B280" s="223"/>
      <c r="C280" s="224"/>
      <c r="D280" s="218" t="s">
        <v>128</v>
      </c>
      <c r="E280" s="225" t="s">
        <v>1</v>
      </c>
      <c r="F280" s="226" t="s">
        <v>499</v>
      </c>
      <c r="G280" s="224"/>
      <c r="H280" s="225" t="s">
        <v>1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1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2" t="s">
        <v>128</v>
      </c>
      <c r="AU280" s="232" t="s">
        <v>85</v>
      </c>
      <c r="AV280" s="12" t="s">
        <v>83</v>
      </c>
      <c r="AW280" s="12" t="s">
        <v>31</v>
      </c>
      <c r="AX280" s="12" t="s">
        <v>75</v>
      </c>
      <c r="AY280" s="232" t="s">
        <v>125</v>
      </c>
    </row>
    <row r="281" s="13" customFormat="1">
      <c r="A281" s="13"/>
      <c r="B281" s="233"/>
      <c r="C281" s="234"/>
      <c r="D281" s="218" t="s">
        <v>128</v>
      </c>
      <c r="E281" s="235" t="s">
        <v>1</v>
      </c>
      <c r="F281" s="236" t="s">
        <v>505</v>
      </c>
      <c r="G281" s="234"/>
      <c r="H281" s="237">
        <v>21.25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128</v>
      </c>
      <c r="AU281" s="243" t="s">
        <v>85</v>
      </c>
      <c r="AV281" s="13" t="s">
        <v>85</v>
      </c>
      <c r="AW281" s="13" t="s">
        <v>31</v>
      </c>
      <c r="AX281" s="13" t="s">
        <v>83</v>
      </c>
      <c r="AY281" s="243" t="s">
        <v>125</v>
      </c>
    </row>
    <row r="282" s="15" customFormat="1" ht="22.8" customHeight="1">
      <c r="A282" s="15"/>
      <c r="B282" s="255"/>
      <c r="C282" s="256"/>
      <c r="D282" s="257" t="s">
        <v>74</v>
      </c>
      <c r="E282" s="269" t="s">
        <v>164</v>
      </c>
      <c r="F282" s="269" t="s">
        <v>228</v>
      </c>
      <c r="G282" s="256"/>
      <c r="H282" s="256"/>
      <c r="I282" s="259"/>
      <c r="J282" s="270">
        <f>BK282</f>
        <v>0</v>
      </c>
      <c r="K282" s="256"/>
      <c r="L282" s="261"/>
      <c r="M282" s="262"/>
      <c r="N282" s="263"/>
      <c r="O282" s="263"/>
      <c r="P282" s="264">
        <f>SUM(P283:P297)</f>
        <v>0</v>
      </c>
      <c r="Q282" s="263"/>
      <c r="R282" s="264">
        <f>SUM(R283:R297)</f>
        <v>9.8926905599999984</v>
      </c>
      <c r="S282" s="263"/>
      <c r="T282" s="265">
        <f>SUM(T283:T297)</f>
        <v>0</v>
      </c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R282" s="266" t="s">
        <v>83</v>
      </c>
      <c r="AT282" s="267" t="s">
        <v>74</v>
      </c>
      <c r="AU282" s="267" t="s">
        <v>83</v>
      </c>
      <c r="AY282" s="266" t="s">
        <v>125</v>
      </c>
      <c r="BK282" s="268">
        <f>SUM(BK283:BK297)</f>
        <v>0</v>
      </c>
    </row>
    <row r="283" s="2" customFormat="1" ht="33" customHeight="1">
      <c r="A283" s="39"/>
      <c r="B283" s="40"/>
      <c r="C283" s="204" t="s">
        <v>281</v>
      </c>
      <c r="D283" s="204" t="s">
        <v>120</v>
      </c>
      <c r="E283" s="205" t="s">
        <v>237</v>
      </c>
      <c r="F283" s="206" t="s">
        <v>238</v>
      </c>
      <c r="G283" s="207" t="s">
        <v>140</v>
      </c>
      <c r="H283" s="208">
        <v>36</v>
      </c>
      <c r="I283" s="209"/>
      <c r="J283" s="210">
        <f>ROUND(I283*H283,2)</f>
        <v>0</v>
      </c>
      <c r="K283" s="211"/>
      <c r="L283" s="45"/>
      <c r="M283" s="212" t="s">
        <v>1</v>
      </c>
      <c r="N283" s="213" t="s">
        <v>40</v>
      </c>
      <c r="O283" s="92"/>
      <c r="P283" s="214">
        <f>O283*H283</f>
        <v>0</v>
      </c>
      <c r="Q283" s="214">
        <v>0.13075999999999999</v>
      </c>
      <c r="R283" s="214">
        <f>Q283*H283</f>
        <v>4.7073599999999995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124</v>
      </c>
      <c r="AT283" s="216" t="s">
        <v>120</v>
      </c>
      <c r="AU283" s="216" t="s">
        <v>85</v>
      </c>
      <c r="AY283" s="18" t="s">
        <v>125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83</v>
      </c>
      <c r="BK283" s="217">
        <f>ROUND(I283*H283,2)</f>
        <v>0</v>
      </c>
      <c r="BL283" s="18" t="s">
        <v>124</v>
      </c>
      <c r="BM283" s="216" t="s">
        <v>239</v>
      </c>
    </row>
    <row r="284" s="2" customFormat="1">
      <c r="A284" s="39"/>
      <c r="B284" s="40"/>
      <c r="C284" s="41"/>
      <c r="D284" s="218" t="s">
        <v>127</v>
      </c>
      <c r="E284" s="41"/>
      <c r="F284" s="219" t="s">
        <v>240</v>
      </c>
      <c r="G284" s="41"/>
      <c r="H284" s="41"/>
      <c r="I284" s="220"/>
      <c r="J284" s="41"/>
      <c r="K284" s="41"/>
      <c r="L284" s="45"/>
      <c r="M284" s="221"/>
      <c r="N284" s="222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127</v>
      </c>
      <c r="AU284" s="18" t="s">
        <v>85</v>
      </c>
    </row>
    <row r="285" s="12" customFormat="1">
      <c r="A285" s="12"/>
      <c r="B285" s="223"/>
      <c r="C285" s="224"/>
      <c r="D285" s="218" t="s">
        <v>128</v>
      </c>
      <c r="E285" s="225" t="s">
        <v>1</v>
      </c>
      <c r="F285" s="226" t="s">
        <v>411</v>
      </c>
      <c r="G285" s="224"/>
      <c r="H285" s="225" t="s">
        <v>1</v>
      </c>
      <c r="I285" s="227"/>
      <c r="J285" s="224"/>
      <c r="K285" s="224"/>
      <c r="L285" s="228"/>
      <c r="M285" s="229"/>
      <c r="N285" s="230"/>
      <c r="O285" s="230"/>
      <c r="P285" s="230"/>
      <c r="Q285" s="230"/>
      <c r="R285" s="230"/>
      <c r="S285" s="230"/>
      <c r="T285" s="231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2" t="s">
        <v>128</v>
      </c>
      <c r="AU285" s="232" t="s">
        <v>85</v>
      </c>
      <c r="AV285" s="12" t="s">
        <v>83</v>
      </c>
      <c r="AW285" s="12" t="s">
        <v>31</v>
      </c>
      <c r="AX285" s="12" t="s">
        <v>75</v>
      </c>
      <c r="AY285" s="232" t="s">
        <v>125</v>
      </c>
    </row>
    <row r="286" s="12" customFormat="1">
      <c r="A286" s="12"/>
      <c r="B286" s="223"/>
      <c r="C286" s="224"/>
      <c r="D286" s="218" t="s">
        <v>128</v>
      </c>
      <c r="E286" s="225" t="s">
        <v>1</v>
      </c>
      <c r="F286" s="226" t="s">
        <v>506</v>
      </c>
      <c r="G286" s="224"/>
      <c r="H286" s="225" t="s">
        <v>1</v>
      </c>
      <c r="I286" s="227"/>
      <c r="J286" s="224"/>
      <c r="K286" s="224"/>
      <c r="L286" s="228"/>
      <c r="M286" s="229"/>
      <c r="N286" s="230"/>
      <c r="O286" s="230"/>
      <c r="P286" s="230"/>
      <c r="Q286" s="230"/>
      <c r="R286" s="230"/>
      <c r="S286" s="230"/>
      <c r="T286" s="231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2" t="s">
        <v>128</v>
      </c>
      <c r="AU286" s="232" t="s">
        <v>85</v>
      </c>
      <c r="AV286" s="12" t="s">
        <v>83</v>
      </c>
      <c r="AW286" s="12" t="s">
        <v>31</v>
      </c>
      <c r="AX286" s="12" t="s">
        <v>75</v>
      </c>
      <c r="AY286" s="232" t="s">
        <v>125</v>
      </c>
    </row>
    <row r="287" s="12" customFormat="1">
      <c r="A287" s="12"/>
      <c r="B287" s="223"/>
      <c r="C287" s="224"/>
      <c r="D287" s="218" t="s">
        <v>128</v>
      </c>
      <c r="E287" s="225" t="s">
        <v>1</v>
      </c>
      <c r="F287" s="226" t="s">
        <v>507</v>
      </c>
      <c r="G287" s="224"/>
      <c r="H287" s="225" t="s">
        <v>1</v>
      </c>
      <c r="I287" s="227"/>
      <c r="J287" s="224"/>
      <c r="K287" s="224"/>
      <c r="L287" s="228"/>
      <c r="M287" s="229"/>
      <c r="N287" s="230"/>
      <c r="O287" s="230"/>
      <c r="P287" s="230"/>
      <c r="Q287" s="230"/>
      <c r="R287" s="230"/>
      <c r="S287" s="230"/>
      <c r="T287" s="23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2" t="s">
        <v>128</v>
      </c>
      <c r="AU287" s="232" t="s">
        <v>85</v>
      </c>
      <c r="AV287" s="12" t="s">
        <v>83</v>
      </c>
      <c r="AW287" s="12" t="s">
        <v>31</v>
      </c>
      <c r="AX287" s="12" t="s">
        <v>75</v>
      </c>
      <c r="AY287" s="232" t="s">
        <v>125</v>
      </c>
    </row>
    <row r="288" s="12" customFormat="1">
      <c r="A288" s="12"/>
      <c r="B288" s="223"/>
      <c r="C288" s="224"/>
      <c r="D288" s="218" t="s">
        <v>128</v>
      </c>
      <c r="E288" s="225" t="s">
        <v>1</v>
      </c>
      <c r="F288" s="226" t="s">
        <v>508</v>
      </c>
      <c r="G288" s="224"/>
      <c r="H288" s="225" t="s">
        <v>1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2" t="s">
        <v>128</v>
      </c>
      <c r="AU288" s="232" t="s">
        <v>85</v>
      </c>
      <c r="AV288" s="12" t="s">
        <v>83</v>
      </c>
      <c r="AW288" s="12" t="s">
        <v>31</v>
      </c>
      <c r="AX288" s="12" t="s">
        <v>75</v>
      </c>
      <c r="AY288" s="232" t="s">
        <v>125</v>
      </c>
    </row>
    <row r="289" s="13" customFormat="1">
      <c r="A289" s="13"/>
      <c r="B289" s="233"/>
      <c r="C289" s="234"/>
      <c r="D289" s="218" t="s">
        <v>128</v>
      </c>
      <c r="E289" s="235" t="s">
        <v>1</v>
      </c>
      <c r="F289" s="236" t="s">
        <v>509</v>
      </c>
      <c r="G289" s="234"/>
      <c r="H289" s="237">
        <v>36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128</v>
      </c>
      <c r="AU289" s="243" t="s">
        <v>85</v>
      </c>
      <c r="AV289" s="13" t="s">
        <v>85</v>
      </c>
      <c r="AW289" s="13" t="s">
        <v>31</v>
      </c>
      <c r="AX289" s="13" t="s">
        <v>75</v>
      </c>
      <c r="AY289" s="243" t="s">
        <v>125</v>
      </c>
    </row>
    <row r="290" s="16" customFormat="1">
      <c r="A290" s="16"/>
      <c r="B290" s="271"/>
      <c r="C290" s="272"/>
      <c r="D290" s="218" t="s">
        <v>128</v>
      </c>
      <c r="E290" s="273" t="s">
        <v>1</v>
      </c>
      <c r="F290" s="274" t="s">
        <v>156</v>
      </c>
      <c r="G290" s="272"/>
      <c r="H290" s="275">
        <v>36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81" t="s">
        <v>128</v>
      </c>
      <c r="AU290" s="281" t="s">
        <v>85</v>
      </c>
      <c r="AV290" s="16" t="s">
        <v>124</v>
      </c>
      <c r="AW290" s="16" t="s">
        <v>31</v>
      </c>
      <c r="AX290" s="16" t="s">
        <v>83</v>
      </c>
      <c r="AY290" s="281" t="s">
        <v>125</v>
      </c>
    </row>
    <row r="291" s="2" customFormat="1" ht="33" customHeight="1">
      <c r="A291" s="39"/>
      <c r="B291" s="40"/>
      <c r="C291" s="204" t="s">
        <v>289</v>
      </c>
      <c r="D291" s="204" t="s">
        <v>120</v>
      </c>
      <c r="E291" s="205" t="s">
        <v>244</v>
      </c>
      <c r="F291" s="206" t="s">
        <v>245</v>
      </c>
      <c r="G291" s="207" t="s">
        <v>140</v>
      </c>
      <c r="H291" s="208">
        <v>94.176000000000002</v>
      </c>
      <c r="I291" s="209"/>
      <c r="J291" s="210">
        <f>ROUND(I291*H291,2)</f>
        <v>0</v>
      </c>
      <c r="K291" s="211"/>
      <c r="L291" s="45"/>
      <c r="M291" s="212" t="s">
        <v>1</v>
      </c>
      <c r="N291" s="213" t="s">
        <v>40</v>
      </c>
      <c r="O291" s="92"/>
      <c r="P291" s="214">
        <f>O291*H291</f>
        <v>0</v>
      </c>
      <c r="Q291" s="214">
        <v>0.055059999999999998</v>
      </c>
      <c r="R291" s="214">
        <f>Q291*H291</f>
        <v>5.1853305599999997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124</v>
      </c>
      <c r="AT291" s="216" t="s">
        <v>120</v>
      </c>
      <c r="AU291" s="216" t="s">
        <v>85</v>
      </c>
      <c r="AY291" s="18" t="s">
        <v>125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83</v>
      </c>
      <c r="BK291" s="217">
        <f>ROUND(I291*H291,2)</f>
        <v>0</v>
      </c>
      <c r="BL291" s="18" t="s">
        <v>124</v>
      </c>
      <c r="BM291" s="216" t="s">
        <v>246</v>
      </c>
    </row>
    <row r="292" s="2" customFormat="1">
      <c r="A292" s="39"/>
      <c r="B292" s="40"/>
      <c r="C292" s="41"/>
      <c r="D292" s="218" t="s">
        <v>127</v>
      </c>
      <c r="E292" s="41"/>
      <c r="F292" s="219" t="s">
        <v>247</v>
      </c>
      <c r="G292" s="41"/>
      <c r="H292" s="41"/>
      <c r="I292" s="220"/>
      <c r="J292" s="41"/>
      <c r="K292" s="41"/>
      <c r="L292" s="45"/>
      <c r="M292" s="221"/>
      <c r="N292" s="222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127</v>
      </c>
      <c r="AU292" s="18" t="s">
        <v>85</v>
      </c>
    </row>
    <row r="293" s="12" customFormat="1">
      <c r="A293" s="12"/>
      <c r="B293" s="223"/>
      <c r="C293" s="224"/>
      <c r="D293" s="218" t="s">
        <v>128</v>
      </c>
      <c r="E293" s="225" t="s">
        <v>1</v>
      </c>
      <c r="F293" s="226" t="s">
        <v>411</v>
      </c>
      <c r="G293" s="224"/>
      <c r="H293" s="225" t="s">
        <v>1</v>
      </c>
      <c r="I293" s="227"/>
      <c r="J293" s="224"/>
      <c r="K293" s="224"/>
      <c r="L293" s="228"/>
      <c r="M293" s="229"/>
      <c r="N293" s="230"/>
      <c r="O293" s="230"/>
      <c r="P293" s="230"/>
      <c r="Q293" s="230"/>
      <c r="R293" s="230"/>
      <c r="S293" s="230"/>
      <c r="T293" s="231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2" t="s">
        <v>128</v>
      </c>
      <c r="AU293" s="232" t="s">
        <v>85</v>
      </c>
      <c r="AV293" s="12" t="s">
        <v>83</v>
      </c>
      <c r="AW293" s="12" t="s">
        <v>31</v>
      </c>
      <c r="AX293" s="12" t="s">
        <v>75</v>
      </c>
      <c r="AY293" s="232" t="s">
        <v>125</v>
      </c>
    </row>
    <row r="294" s="12" customFormat="1">
      <c r="A294" s="12"/>
      <c r="B294" s="223"/>
      <c r="C294" s="224"/>
      <c r="D294" s="218" t="s">
        <v>128</v>
      </c>
      <c r="E294" s="225" t="s">
        <v>1</v>
      </c>
      <c r="F294" s="226" t="s">
        <v>510</v>
      </c>
      <c r="G294" s="224"/>
      <c r="H294" s="225" t="s">
        <v>1</v>
      </c>
      <c r="I294" s="227"/>
      <c r="J294" s="224"/>
      <c r="K294" s="224"/>
      <c r="L294" s="228"/>
      <c r="M294" s="229"/>
      <c r="N294" s="230"/>
      <c r="O294" s="230"/>
      <c r="P294" s="230"/>
      <c r="Q294" s="230"/>
      <c r="R294" s="230"/>
      <c r="S294" s="230"/>
      <c r="T294" s="231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2" t="s">
        <v>128</v>
      </c>
      <c r="AU294" s="232" t="s">
        <v>85</v>
      </c>
      <c r="AV294" s="12" t="s">
        <v>83</v>
      </c>
      <c r="AW294" s="12" t="s">
        <v>31</v>
      </c>
      <c r="AX294" s="12" t="s">
        <v>75</v>
      </c>
      <c r="AY294" s="232" t="s">
        <v>125</v>
      </c>
    </row>
    <row r="295" s="13" customFormat="1">
      <c r="A295" s="13"/>
      <c r="B295" s="233"/>
      <c r="C295" s="234"/>
      <c r="D295" s="218" t="s">
        <v>128</v>
      </c>
      <c r="E295" s="235" t="s">
        <v>1</v>
      </c>
      <c r="F295" s="236" t="s">
        <v>511</v>
      </c>
      <c r="G295" s="234"/>
      <c r="H295" s="237">
        <v>47.088000000000001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128</v>
      </c>
      <c r="AU295" s="243" t="s">
        <v>85</v>
      </c>
      <c r="AV295" s="13" t="s">
        <v>85</v>
      </c>
      <c r="AW295" s="13" t="s">
        <v>31</v>
      </c>
      <c r="AX295" s="13" t="s">
        <v>75</v>
      </c>
      <c r="AY295" s="243" t="s">
        <v>125</v>
      </c>
    </row>
    <row r="296" s="13" customFormat="1">
      <c r="A296" s="13"/>
      <c r="B296" s="233"/>
      <c r="C296" s="234"/>
      <c r="D296" s="218" t="s">
        <v>128</v>
      </c>
      <c r="E296" s="235" t="s">
        <v>1</v>
      </c>
      <c r="F296" s="236" t="s">
        <v>512</v>
      </c>
      <c r="G296" s="234"/>
      <c r="H296" s="237">
        <v>47.088000000000001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128</v>
      </c>
      <c r="AU296" s="243" t="s">
        <v>85</v>
      </c>
      <c r="AV296" s="13" t="s">
        <v>85</v>
      </c>
      <c r="AW296" s="13" t="s">
        <v>31</v>
      </c>
      <c r="AX296" s="13" t="s">
        <v>75</v>
      </c>
      <c r="AY296" s="243" t="s">
        <v>125</v>
      </c>
    </row>
    <row r="297" s="16" customFormat="1">
      <c r="A297" s="16"/>
      <c r="B297" s="271"/>
      <c r="C297" s="272"/>
      <c r="D297" s="218" t="s">
        <v>128</v>
      </c>
      <c r="E297" s="273" t="s">
        <v>1</v>
      </c>
      <c r="F297" s="274" t="s">
        <v>156</v>
      </c>
      <c r="G297" s="272"/>
      <c r="H297" s="275">
        <v>94.176000000000002</v>
      </c>
      <c r="I297" s="276"/>
      <c r="J297" s="272"/>
      <c r="K297" s="272"/>
      <c r="L297" s="277"/>
      <c r="M297" s="278"/>
      <c r="N297" s="279"/>
      <c r="O297" s="279"/>
      <c r="P297" s="279"/>
      <c r="Q297" s="279"/>
      <c r="R297" s="279"/>
      <c r="S297" s="279"/>
      <c r="T297" s="280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1" t="s">
        <v>128</v>
      </c>
      <c r="AU297" s="281" t="s">
        <v>85</v>
      </c>
      <c r="AV297" s="16" t="s">
        <v>124</v>
      </c>
      <c r="AW297" s="16" t="s">
        <v>31</v>
      </c>
      <c r="AX297" s="16" t="s">
        <v>83</v>
      </c>
      <c r="AY297" s="281" t="s">
        <v>125</v>
      </c>
    </row>
    <row r="298" s="15" customFormat="1" ht="22.8" customHeight="1">
      <c r="A298" s="15"/>
      <c r="B298" s="255"/>
      <c r="C298" s="256"/>
      <c r="D298" s="257" t="s">
        <v>74</v>
      </c>
      <c r="E298" s="269" t="s">
        <v>186</v>
      </c>
      <c r="F298" s="269" t="s">
        <v>251</v>
      </c>
      <c r="G298" s="256"/>
      <c r="H298" s="256"/>
      <c r="I298" s="259"/>
      <c r="J298" s="270">
        <f>BK298</f>
        <v>0</v>
      </c>
      <c r="K298" s="256"/>
      <c r="L298" s="261"/>
      <c r="M298" s="262"/>
      <c r="N298" s="263"/>
      <c r="O298" s="263"/>
      <c r="P298" s="264">
        <f>SUM(P299:P348)</f>
        <v>0</v>
      </c>
      <c r="Q298" s="263"/>
      <c r="R298" s="264">
        <f>SUM(R299:R348)</f>
        <v>0.021124</v>
      </c>
      <c r="S298" s="263"/>
      <c r="T298" s="265">
        <f>SUM(T299:T348)</f>
        <v>9.8917624800000006</v>
      </c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R298" s="266" t="s">
        <v>83</v>
      </c>
      <c r="AT298" s="267" t="s">
        <v>74</v>
      </c>
      <c r="AU298" s="267" t="s">
        <v>83</v>
      </c>
      <c r="AY298" s="266" t="s">
        <v>125</v>
      </c>
      <c r="BK298" s="268">
        <f>SUM(BK299:BK348)</f>
        <v>0</v>
      </c>
    </row>
    <row r="299" s="2" customFormat="1" ht="21.75" customHeight="1">
      <c r="A299" s="39"/>
      <c r="B299" s="40"/>
      <c r="C299" s="204" t="s">
        <v>298</v>
      </c>
      <c r="D299" s="204" t="s">
        <v>120</v>
      </c>
      <c r="E299" s="205" t="s">
        <v>253</v>
      </c>
      <c r="F299" s="206" t="s">
        <v>254</v>
      </c>
      <c r="G299" s="207" t="s">
        <v>140</v>
      </c>
      <c r="H299" s="208">
        <v>627.84000000000003</v>
      </c>
      <c r="I299" s="209"/>
      <c r="J299" s="210">
        <f>ROUND(I299*H299,2)</f>
        <v>0</v>
      </c>
      <c r="K299" s="211"/>
      <c r="L299" s="45"/>
      <c r="M299" s="212" t="s">
        <v>1</v>
      </c>
      <c r="N299" s="213" t="s">
        <v>40</v>
      </c>
      <c r="O299" s="92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124</v>
      </c>
      <c r="AT299" s="216" t="s">
        <v>120</v>
      </c>
      <c r="AU299" s="216" t="s">
        <v>85</v>
      </c>
      <c r="AY299" s="18" t="s">
        <v>125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83</v>
      </c>
      <c r="BK299" s="217">
        <f>ROUND(I299*H299,2)</f>
        <v>0</v>
      </c>
      <c r="BL299" s="18" t="s">
        <v>124</v>
      </c>
      <c r="BM299" s="216" t="s">
        <v>255</v>
      </c>
    </row>
    <row r="300" s="2" customFormat="1">
      <c r="A300" s="39"/>
      <c r="B300" s="40"/>
      <c r="C300" s="41"/>
      <c r="D300" s="218" t="s">
        <v>127</v>
      </c>
      <c r="E300" s="41"/>
      <c r="F300" s="219" t="s">
        <v>256</v>
      </c>
      <c r="G300" s="41"/>
      <c r="H300" s="41"/>
      <c r="I300" s="220"/>
      <c r="J300" s="41"/>
      <c r="K300" s="41"/>
      <c r="L300" s="45"/>
      <c r="M300" s="221"/>
      <c r="N300" s="222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127</v>
      </c>
      <c r="AU300" s="18" t="s">
        <v>85</v>
      </c>
    </row>
    <row r="301" s="12" customFormat="1">
      <c r="A301" s="12"/>
      <c r="B301" s="223"/>
      <c r="C301" s="224"/>
      <c r="D301" s="218" t="s">
        <v>128</v>
      </c>
      <c r="E301" s="225" t="s">
        <v>1</v>
      </c>
      <c r="F301" s="226" t="s">
        <v>411</v>
      </c>
      <c r="G301" s="224"/>
      <c r="H301" s="225" t="s">
        <v>1</v>
      </c>
      <c r="I301" s="227"/>
      <c r="J301" s="224"/>
      <c r="K301" s="224"/>
      <c r="L301" s="228"/>
      <c r="M301" s="229"/>
      <c r="N301" s="230"/>
      <c r="O301" s="230"/>
      <c r="P301" s="230"/>
      <c r="Q301" s="230"/>
      <c r="R301" s="230"/>
      <c r="S301" s="230"/>
      <c r="T301" s="231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2" t="s">
        <v>128</v>
      </c>
      <c r="AU301" s="232" t="s">
        <v>85</v>
      </c>
      <c r="AV301" s="12" t="s">
        <v>83</v>
      </c>
      <c r="AW301" s="12" t="s">
        <v>31</v>
      </c>
      <c r="AX301" s="12" t="s">
        <v>75</v>
      </c>
      <c r="AY301" s="232" t="s">
        <v>125</v>
      </c>
    </row>
    <row r="302" s="12" customFormat="1">
      <c r="A302" s="12"/>
      <c r="B302" s="223"/>
      <c r="C302" s="224"/>
      <c r="D302" s="218" t="s">
        <v>128</v>
      </c>
      <c r="E302" s="225" t="s">
        <v>1</v>
      </c>
      <c r="F302" s="226" t="s">
        <v>257</v>
      </c>
      <c r="G302" s="224"/>
      <c r="H302" s="225" t="s">
        <v>1</v>
      </c>
      <c r="I302" s="227"/>
      <c r="J302" s="224"/>
      <c r="K302" s="224"/>
      <c r="L302" s="228"/>
      <c r="M302" s="229"/>
      <c r="N302" s="230"/>
      <c r="O302" s="230"/>
      <c r="P302" s="230"/>
      <c r="Q302" s="230"/>
      <c r="R302" s="230"/>
      <c r="S302" s="230"/>
      <c r="T302" s="231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2" t="s">
        <v>128</v>
      </c>
      <c r="AU302" s="232" t="s">
        <v>85</v>
      </c>
      <c r="AV302" s="12" t="s">
        <v>83</v>
      </c>
      <c r="AW302" s="12" t="s">
        <v>31</v>
      </c>
      <c r="AX302" s="12" t="s">
        <v>75</v>
      </c>
      <c r="AY302" s="232" t="s">
        <v>125</v>
      </c>
    </row>
    <row r="303" s="13" customFormat="1">
      <c r="A303" s="13"/>
      <c r="B303" s="233"/>
      <c r="C303" s="234"/>
      <c r="D303" s="218" t="s">
        <v>128</v>
      </c>
      <c r="E303" s="235" t="s">
        <v>1</v>
      </c>
      <c r="F303" s="236" t="s">
        <v>513</v>
      </c>
      <c r="G303" s="234"/>
      <c r="H303" s="237">
        <v>313.92000000000002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128</v>
      </c>
      <c r="AU303" s="243" t="s">
        <v>85</v>
      </c>
      <c r="AV303" s="13" t="s">
        <v>85</v>
      </c>
      <c r="AW303" s="13" t="s">
        <v>31</v>
      </c>
      <c r="AX303" s="13" t="s">
        <v>75</v>
      </c>
      <c r="AY303" s="243" t="s">
        <v>125</v>
      </c>
    </row>
    <row r="304" s="13" customFormat="1">
      <c r="A304" s="13"/>
      <c r="B304" s="233"/>
      <c r="C304" s="234"/>
      <c r="D304" s="218" t="s">
        <v>128</v>
      </c>
      <c r="E304" s="235" t="s">
        <v>1</v>
      </c>
      <c r="F304" s="236" t="s">
        <v>514</v>
      </c>
      <c r="G304" s="234"/>
      <c r="H304" s="237">
        <v>313.92000000000002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128</v>
      </c>
      <c r="AU304" s="243" t="s">
        <v>85</v>
      </c>
      <c r="AV304" s="13" t="s">
        <v>85</v>
      </c>
      <c r="AW304" s="13" t="s">
        <v>31</v>
      </c>
      <c r="AX304" s="13" t="s">
        <v>75</v>
      </c>
      <c r="AY304" s="243" t="s">
        <v>125</v>
      </c>
    </row>
    <row r="305" s="16" customFormat="1">
      <c r="A305" s="16"/>
      <c r="B305" s="271"/>
      <c r="C305" s="272"/>
      <c r="D305" s="218" t="s">
        <v>128</v>
      </c>
      <c r="E305" s="273" t="s">
        <v>1</v>
      </c>
      <c r="F305" s="274" t="s">
        <v>156</v>
      </c>
      <c r="G305" s="272"/>
      <c r="H305" s="275">
        <v>627.84000000000003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1" t="s">
        <v>128</v>
      </c>
      <c r="AU305" s="281" t="s">
        <v>85</v>
      </c>
      <c r="AV305" s="16" t="s">
        <v>124</v>
      </c>
      <c r="AW305" s="16" t="s">
        <v>31</v>
      </c>
      <c r="AX305" s="16" t="s">
        <v>83</v>
      </c>
      <c r="AY305" s="281" t="s">
        <v>125</v>
      </c>
    </row>
    <row r="306" s="2" customFormat="1" ht="21.75" customHeight="1">
      <c r="A306" s="39"/>
      <c r="B306" s="40"/>
      <c r="C306" s="204" t="s">
        <v>305</v>
      </c>
      <c r="D306" s="204" t="s">
        <v>120</v>
      </c>
      <c r="E306" s="205" t="s">
        <v>261</v>
      </c>
      <c r="F306" s="206" t="s">
        <v>262</v>
      </c>
      <c r="G306" s="207" t="s">
        <v>140</v>
      </c>
      <c r="H306" s="208">
        <v>687.84000000000003</v>
      </c>
      <c r="I306" s="209"/>
      <c r="J306" s="210">
        <f>ROUND(I306*H306,2)</f>
        <v>0</v>
      </c>
      <c r="K306" s="211"/>
      <c r="L306" s="45"/>
      <c r="M306" s="212" t="s">
        <v>1</v>
      </c>
      <c r="N306" s="213" t="s">
        <v>40</v>
      </c>
      <c r="O306" s="92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124</v>
      </c>
      <c r="AT306" s="216" t="s">
        <v>120</v>
      </c>
      <c r="AU306" s="216" t="s">
        <v>85</v>
      </c>
      <c r="AY306" s="18" t="s">
        <v>125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83</v>
      </c>
      <c r="BK306" s="217">
        <f>ROUND(I306*H306,2)</f>
        <v>0</v>
      </c>
      <c r="BL306" s="18" t="s">
        <v>124</v>
      </c>
      <c r="BM306" s="216" t="s">
        <v>263</v>
      </c>
    </row>
    <row r="307" s="2" customFormat="1">
      <c r="A307" s="39"/>
      <c r="B307" s="40"/>
      <c r="C307" s="41"/>
      <c r="D307" s="218" t="s">
        <v>127</v>
      </c>
      <c r="E307" s="41"/>
      <c r="F307" s="219" t="s">
        <v>264</v>
      </c>
      <c r="G307" s="41"/>
      <c r="H307" s="41"/>
      <c r="I307" s="220"/>
      <c r="J307" s="41"/>
      <c r="K307" s="41"/>
      <c r="L307" s="45"/>
      <c r="M307" s="221"/>
      <c r="N307" s="222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127</v>
      </c>
      <c r="AU307" s="18" t="s">
        <v>85</v>
      </c>
    </row>
    <row r="308" s="12" customFormat="1">
      <c r="A308" s="12"/>
      <c r="B308" s="223"/>
      <c r="C308" s="224"/>
      <c r="D308" s="218" t="s">
        <v>128</v>
      </c>
      <c r="E308" s="225" t="s">
        <v>1</v>
      </c>
      <c r="F308" s="226" t="s">
        <v>411</v>
      </c>
      <c r="G308" s="224"/>
      <c r="H308" s="225" t="s">
        <v>1</v>
      </c>
      <c r="I308" s="227"/>
      <c r="J308" s="224"/>
      <c r="K308" s="224"/>
      <c r="L308" s="228"/>
      <c r="M308" s="229"/>
      <c r="N308" s="230"/>
      <c r="O308" s="230"/>
      <c r="P308" s="230"/>
      <c r="Q308" s="230"/>
      <c r="R308" s="230"/>
      <c r="S308" s="230"/>
      <c r="T308" s="231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2" t="s">
        <v>128</v>
      </c>
      <c r="AU308" s="232" t="s">
        <v>85</v>
      </c>
      <c r="AV308" s="12" t="s">
        <v>83</v>
      </c>
      <c r="AW308" s="12" t="s">
        <v>31</v>
      </c>
      <c r="AX308" s="12" t="s">
        <v>75</v>
      </c>
      <c r="AY308" s="232" t="s">
        <v>125</v>
      </c>
    </row>
    <row r="309" s="12" customFormat="1">
      <c r="A309" s="12"/>
      <c r="B309" s="223"/>
      <c r="C309" s="224"/>
      <c r="D309" s="218" t="s">
        <v>128</v>
      </c>
      <c r="E309" s="225" t="s">
        <v>1</v>
      </c>
      <c r="F309" s="226" t="s">
        <v>257</v>
      </c>
      <c r="G309" s="224"/>
      <c r="H309" s="225" t="s">
        <v>1</v>
      </c>
      <c r="I309" s="227"/>
      <c r="J309" s="224"/>
      <c r="K309" s="224"/>
      <c r="L309" s="228"/>
      <c r="M309" s="229"/>
      <c r="N309" s="230"/>
      <c r="O309" s="230"/>
      <c r="P309" s="230"/>
      <c r="Q309" s="230"/>
      <c r="R309" s="230"/>
      <c r="S309" s="230"/>
      <c r="T309" s="231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2" t="s">
        <v>128</v>
      </c>
      <c r="AU309" s="232" t="s">
        <v>85</v>
      </c>
      <c r="AV309" s="12" t="s">
        <v>83</v>
      </c>
      <c r="AW309" s="12" t="s">
        <v>31</v>
      </c>
      <c r="AX309" s="12" t="s">
        <v>75</v>
      </c>
      <c r="AY309" s="232" t="s">
        <v>125</v>
      </c>
    </row>
    <row r="310" s="13" customFormat="1">
      <c r="A310" s="13"/>
      <c r="B310" s="233"/>
      <c r="C310" s="234"/>
      <c r="D310" s="218" t="s">
        <v>128</v>
      </c>
      <c r="E310" s="235" t="s">
        <v>1</v>
      </c>
      <c r="F310" s="236" t="s">
        <v>513</v>
      </c>
      <c r="G310" s="234"/>
      <c r="H310" s="237">
        <v>313.92000000000002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128</v>
      </c>
      <c r="AU310" s="243" t="s">
        <v>85</v>
      </c>
      <c r="AV310" s="13" t="s">
        <v>85</v>
      </c>
      <c r="AW310" s="13" t="s">
        <v>31</v>
      </c>
      <c r="AX310" s="13" t="s">
        <v>75</v>
      </c>
      <c r="AY310" s="243" t="s">
        <v>125</v>
      </c>
    </row>
    <row r="311" s="13" customFormat="1">
      <c r="A311" s="13"/>
      <c r="B311" s="233"/>
      <c r="C311" s="234"/>
      <c r="D311" s="218" t="s">
        <v>128</v>
      </c>
      <c r="E311" s="235" t="s">
        <v>1</v>
      </c>
      <c r="F311" s="236" t="s">
        <v>514</v>
      </c>
      <c r="G311" s="234"/>
      <c r="H311" s="237">
        <v>313.92000000000002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128</v>
      </c>
      <c r="AU311" s="243" t="s">
        <v>85</v>
      </c>
      <c r="AV311" s="13" t="s">
        <v>85</v>
      </c>
      <c r="AW311" s="13" t="s">
        <v>31</v>
      </c>
      <c r="AX311" s="13" t="s">
        <v>75</v>
      </c>
      <c r="AY311" s="243" t="s">
        <v>125</v>
      </c>
    </row>
    <row r="312" s="13" customFormat="1">
      <c r="A312" s="13"/>
      <c r="B312" s="233"/>
      <c r="C312" s="234"/>
      <c r="D312" s="218" t="s">
        <v>128</v>
      </c>
      <c r="E312" s="235" t="s">
        <v>1</v>
      </c>
      <c r="F312" s="236" t="s">
        <v>515</v>
      </c>
      <c r="G312" s="234"/>
      <c r="H312" s="237">
        <v>60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128</v>
      </c>
      <c r="AU312" s="243" t="s">
        <v>85</v>
      </c>
      <c r="AV312" s="13" t="s">
        <v>85</v>
      </c>
      <c r="AW312" s="13" t="s">
        <v>31</v>
      </c>
      <c r="AX312" s="13" t="s">
        <v>75</v>
      </c>
      <c r="AY312" s="243" t="s">
        <v>125</v>
      </c>
    </row>
    <row r="313" s="16" customFormat="1">
      <c r="A313" s="16"/>
      <c r="B313" s="271"/>
      <c r="C313" s="272"/>
      <c r="D313" s="218" t="s">
        <v>128</v>
      </c>
      <c r="E313" s="273" t="s">
        <v>1</v>
      </c>
      <c r="F313" s="274" t="s">
        <v>156</v>
      </c>
      <c r="G313" s="272"/>
      <c r="H313" s="275">
        <v>687.84000000000003</v>
      </c>
      <c r="I313" s="276"/>
      <c r="J313" s="272"/>
      <c r="K313" s="272"/>
      <c r="L313" s="277"/>
      <c r="M313" s="278"/>
      <c r="N313" s="279"/>
      <c r="O313" s="279"/>
      <c r="P313" s="279"/>
      <c r="Q313" s="279"/>
      <c r="R313" s="279"/>
      <c r="S313" s="279"/>
      <c r="T313" s="280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1" t="s">
        <v>128</v>
      </c>
      <c r="AU313" s="281" t="s">
        <v>85</v>
      </c>
      <c r="AV313" s="16" t="s">
        <v>124</v>
      </c>
      <c r="AW313" s="16" t="s">
        <v>31</v>
      </c>
      <c r="AX313" s="16" t="s">
        <v>83</v>
      </c>
      <c r="AY313" s="281" t="s">
        <v>125</v>
      </c>
    </row>
    <row r="314" s="2" customFormat="1" ht="21.75" customHeight="1">
      <c r="A314" s="39"/>
      <c r="B314" s="40"/>
      <c r="C314" s="204" t="s">
        <v>312</v>
      </c>
      <c r="D314" s="204" t="s">
        <v>120</v>
      </c>
      <c r="E314" s="205" t="s">
        <v>267</v>
      </c>
      <c r="F314" s="206" t="s">
        <v>268</v>
      </c>
      <c r="G314" s="207" t="s">
        <v>140</v>
      </c>
      <c r="H314" s="208">
        <v>94.176000000000002</v>
      </c>
      <c r="I314" s="209"/>
      <c r="J314" s="210">
        <f>ROUND(I314*H314,2)</f>
        <v>0</v>
      </c>
      <c r="K314" s="211"/>
      <c r="L314" s="45"/>
      <c r="M314" s="212" t="s">
        <v>1</v>
      </c>
      <c r="N314" s="213" t="s">
        <v>40</v>
      </c>
      <c r="O314" s="92"/>
      <c r="P314" s="214">
        <f>O314*H314</f>
        <v>0</v>
      </c>
      <c r="Q314" s="214">
        <v>0</v>
      </c>
      <c r="R314" s="214">
        <f>Q314*H314</f>
        <v>0</v>
      </c>
      <c r="S314" s="214">
        <v>0.072230000000000003</v>
      </c>
      <c r="T314" s="215">
        <f>S314*H314</f>
        <v>6.8023324800000005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124</v>
      </c>
      <c r="AT314" s="216" t="s">
        <v>120</v>
      </c>
      <c r="AU314" s="216" t="s">
        <v>85</v>
      </c>
      <c r="AY314" s="18" t="s">
        <v>125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83</v>
      </c>
      <c r="BK314" s="217">
        <f>ROUND(I314*H314,2)</f>
        <v>0</v>
      </c>
      <c r="BL314" s="18" t="s">
        <v>124</v>
      </c>
      <c r="BM314" s="216" t="s">
        <v>269</v>
      </c>
    </row>
    <row r="315" s="2" customFormat="1">
      <c r="A315" s="39"/>
      <c r="B315" s="40"/>
      <c r="C315" s="41"/>
      <c r="D315" s="218" t="s">
        <v>127</v>
      </c>
      <c r="E315" s="41"/>
      <c r="F315" s="219" t="s">
        <v>270</v>
      </c>
      <c r="G315" s="41"/>
      <c r="H315" s="41"/>
      <c r="I315" s="220"/>
      <c r="J315" s="41"/>
      <c r="K315" s="41"/>
      <c r="L315" s="45"/>
      <c r="M315" s="221"/>
      <c r="N315" s="222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127</v>
      </c>
      <c r="AU315" s="18" t="s">
        <v>85</v>
      </c>
    </row>
    <row r="316" s="12" customFormat="1">
      <c r="A316" s="12"/>
      <c r="B316" s="223"/>
      <c r="C316" s="224"/>
      <c r="D316" s="218" t="s">
        <v>128</v>
      </c>
      <c r="E316" s="225" t="s">
        <v>1</v>
      </c>
      <c r="F316" s="226" t="s">
        <v>411</v>
      </c>
      <c r="G316" s="224"/>
      <c r="H316" s="225" t="s">
        <v>1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2" t="s">
        <v>128</v>
      </c>
      <c r="AU316" s="232" t="s">
        <v>85</v>
      </c>
      <c r="AV316" s="12" t="s">
        <v>83</v>
      </c>
      <c r="AW316" s="12" t="s">
        <v>31</v>
      </c>
      <c r="AX316" s="12" t="s">
        <v>75</v>
      </c>
      <c r="AY316" s="232" t="s">
        <v>125</v>
      </c>
    </row>
    <row r="317" s="12" customFormat="1">
      <c r="A317" s="12"/>
      <c r="B317" s="223"/>
      <c r="C317" s="224"/>
      <c r="D317" s="218" t="s">
        <v>128</v>
      </c>
      <c r="E317" s="225" t="s">
        <v>1</v>
      </c>
      <c r="F317" s="226" t="s">
        <v>248</v>
      </c>
      <c r="G317" s="224"/>
      <c r="H317" s="225" t="s">
        <v>1</v>
      </c>
      <c r="I317" s="227"/>
      <c r="J317" s="224"/>
      <c r="K317" s="224"/>
      <c r="L317" s="228"/>
      <c r="M317" s="229"/>
      <c r="N317" s="230"/>
      <c r="O317" s="230"/>
      <c r="P317" s="230"/>
      <c r="Q317" s="230"/>
      <c r="R317" s="230"/>
      <c r="S317" s="230"/>
      <c r="T317" s="231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2" t="s">
        <v>128</v>
      </c>
      <c r="AU317" s="232" t="s">
        <v>85</v>
      </c>
      <c r="AV317" s="12" t="s">
        <v>83</v>
      </c>
      <c r="AW317" s="12" t="s">
        <v>31</v>
      </c>
      <c r="AX317" s="12" t="s">
        <v>75</v>
      </c>
      <c r="AY317" s="232" t="s">
        <v>125</v>
      </c>
    </row>
    <row r="318" s="13" customFormat="1">
      <c r="A318" s="13"/>
      <c r="B318" s="233"/>
      <c r="C318" s="234"/>
      <c r="D318" s="218" t="s">
        <v>128</v>
      </c>
      <c r="E318" s="235" t="s">
        <v>1</v>
      </c>
      <c r="F318" s="236" t="s">
        <v>511</v>
      </c>
      <c r="G318" s="234"/>
      <c r="H318" s="237">
        <v>47.088000000000001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128</v>
      </c>
      <c r="AU318" s="243" t="s">
        <v>85</v>
      </c>
      <c r="AV318" s="13" t="s">
        <v>85</v>
      </c>
      <c r="AW318" s="13" t="s">
        <v>31</v>
      </c>
      <c r="AX318" s="13" t="s">
        <v>75</v>
      </c>
      <c r="AY318" s="243" t="s">
        <v>125</v>
      </c>
    </row>
    <row r="319" s="13" customFormat="1">
      <c r="A319" s="13"/>
      <c r="B319" s="233"/>
      <c r="C319" s="234"/>
      <c r="D319" s="218" t="s">
        <v>128</v>
      </c>
      <c r="E319" s="235" t="s">
        <v>1</v>
      </c>
      <c r="F319" s="236" t="s">
        <v>512</v>
      </c>
      <c r="G319" s="234"/>
      <c r="H319" s="237">
        <v>47.088000000000001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128</v>
      </c>
      <c r="AU319" s="243" t="s">
        <v>85</v>
      </c>
      <c r="AV319" s="13" t="s">
        <v>85</v>
      </c>
      <c r="AW319" s="13" t="s">
        <v>31</v>
      </c>
      <c r="AX319" s="13" t="s">
        <v>75</v>
      </c>
      <c r="AY319" s="243" t="s">
        <v>125</v>
      </c>
    </row>
    <row r="320" s="16" customFormat="1">
      <c r="A320" s="16"/>
      <c r="B320" s="271"/>
      <c r="C320" s="272"/>
      <c r="D320" s="218" t="s">
        <v>128</v>
      </c>
      <c r="E320" s="273" t="s">
        <v>1</v>
      </c>
      <c r="F320" s="274" t="s">
        <v>156</v>
      </c>
      <c r="G320" s="272"/>
      <c r="H320" s="275">
        <v>94.176000000000002</v>
      </c>
      <c r="I320" s="276"/>
      <c r="J320" s="272"/>
      <c r="K320" s="272"/>
      <c r="L320" s="277"/>
      <c r="M320" s="278"/>
      <c r="N320" s="279"/>
      <c r="O320" s="279"/>
      <c r="P320" s="279"/>
      <c r="Q320" s="279"/>
      <c r="R320" s="279"/>
      <c r="S320" s="279"/>
      <c r="T320" s="280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1" t="s">
        <v>128</v>
      </c>
      <c r="AU320" s="281" t="s">
        <v>85</v>
      </c>
      <c r="AV320" s="16" t="s">
        <v>124</v>
      </c>
      <c r="AW320" s="16" t="s">
        <v>31</v>
      </c>
      <c r="AX320" s="16" t="s">
        <v>83</v>
      </c>
      <c r="AY320" s="281" t="s">
        <v>125</v>
      </c>
    </row>
    <row r="321" s="2" customFormat="1" ht="21.75" customHeight="1">
      <c r="A321" s="39"/>
      <c r="B321" s="40"/>
      <c r="C321" s="204" t="s">
        <v>317</v>
      </c>
      <c r="D321" s="204" t="s">
        <v>120</v>
      </c>
      <c r="E321" s="205" t="s">
        <v>277</v>
      </c>
      <c r="F321" s="206" t="s">
        <v>278</v>
      </c>
      <c r="G321" s="207" t="s">
        <v>140</v>
      </c>
      <c r="H321" s="208">
        <v>36</v>
      </c>
      <c r="I321" s="209"/>
      <c r="J321" s="210">
        <f>ROUND(I321*H321,2)</f>
        <v>0</v>
      </c>
      <c r="K321" s="211"/>
      <c r="L321" s="45"/>
      <c r="M321" s="212" t="s">
        <v>1</v>
      </c>
      <c r="N321" s="213" t="s">
        <v>40</v>
      </c>
      <c r="O321" s="92"/>
      <c r="P321" s="214">
        <f>O321*H321</f>
        <v>0</v>
      </c>
      <c r="Q321" s="214">
        <v>0</v>
      </c>
      <c r="R321" s="214">
        <f>Q321*H321</f>
        <v>0</v>
      </c>
      <c r="S321" s="214">
        <v>0.072230000000000003</v>
      </c>
      <c r="T321" s="215">
        <f>S321*H321</f>
        <v>2.6002800000000001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124</v>
      </c>
      <c r="AT321" s="216" t="s">
        <v>120</v>
      </c>
      <c r="AU321" s="216" t="s">
        <v>85</v>
      </c>
      <c r="AY321" s="18" t="s">
        <v>125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83</v>
      </c>
      <c r="BK321" s="217">
        <f>ROUND(I321*H321,2)</f>
        <v>0</v>
      </c>
      <c r="BL321" s="18" t="s">
        <v>124</v>
      </c>
      <c r="BM321" s="216" t="s">
        <v>279</v>
      </c>
    </row>
    <row r="322" s="2" customFormat="1">
      <c r="A322" s="39"/>
      <c r="B322" s="40"/>
      <c r="C322" s="41"/>
      <c r="D322" s="218" t="s">
        <v>127</v>
      </c>
      <c r="E322" s="41"/>
      <c r="F322" s="219" t="s">
        <v>280</v>
      </c>
      <c r="G322" s="41"/>
      <c r="H322" s="41"/>
      <c r="I322" s="220"/>
      <c r="J322" s="41"/>
      <c r="K322" s="41"/>
      <c r="L322" s="45"/>
      <c r="M322" s="221"/>
      <c r="N322" s="222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127</v>
      </c>
      <c r="AU322" s="18" t="s">
        <v>85</v>
      </c>
    </row>
    <row r="323" s="12" customFormat="1">
      <c r="A323" s="12"/>
      <c r="B323" s="223"/>
      <c r="C323" s="224"/>
      <c r="D323" s="218" t="s">
        <v>128</v>
      </c>
      <c r="E323" s="225" t="s">
        <v>1</v>
      </c>
      <c r="F323" s="226" t="s">
        <v>411</v>
      </c>
      <c r="G323" s="224"/>
      <c r="H323" s="225" t="s">
        <v>1</v>
      </c>
      <c r="I323" s="227"/>
      <c r="J323" s="224"/>
      <c r="K323" s="224"/>
      <c r="L323" s="228"/>
      <c r="M323" s="229"/>
      <c r="N323" s="230"/>
      <c r="O323" s="230"/>
      <c r="P323" s="230"/>
      <c r="Q323" s="230"/>
      <c r="R323" s="230"/>
      <c r="S323" s="230"/>
      <c r="T323" s="231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2" t="s">
        <v>128</v>
      </c>
      <c r="AU323" s="232" t="s">
        <v>85</v>
      </c>
      <c r="AV323" s="12" t="s">
        <v>83</v>
      </c>
      <c r="AW323" s="12" t="s">
        <v>31</v>
      </c>
      <c r="AX323" s="12" t="s">
        <v>75</v>
      </c>
      <c r="AY323" s="232" t="s">
        <v>125</v>
      </c>
    </row>
    <row r="324" s="12" customFormat="1">
      <c r="A324" s="12"/>
      <c r="B324" s="223"/>
      <c r="C324" s="224"/>
      <c r="D324" s="218" t="s">
        <v>128</v>
      </c>
      <c r="E324" s="225" t="s">
        <v>1</v>
      </c>
      <c r="F324" s="226" t="s">
        <v>506</v>
      </c>
      <c r="G324" s="224"/>
      <c r="H324" s="225" t="s">
        <v>1</v>
      </c>
      <c r="I324" s="227"/>
      <c r="J324" s="224"/>
      <c r="K324" s="224"/>
      <c r="L324" s="228"/>
      <c r="M324" s="229"/>
      <c r="N324" s="230"/>
      <c r="O324" s="230"/>
      <c r="P324" s="230"/>
      <c r="Q324" s="230"/>
      <c r="R324" s="230"/>
      <c r="S324" s="230"/>
      <c r="T324" s="231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2" t="s">
        <v>128</v>
      </c>
      <c r="AU324" s="232" t="s">
        <v>85</v>
      </c>
      <c r="AV324" s="12" t="s">
        <v>83</v>
      </c>
      <c r="AW324" s="12" t="s">
        <v>31</v>
      </c>
      <c r="AX324" s="12" t="s">
        <v>75</v>
      </c>
      <c r="AY324" s="232" t="s">
        <v>125</v>
      </c>
    </row>
    <row r="325" s="12" customFormat="1">
      <c r="A325" s="12"/>
      <c r="B325" s="223"/>
      <c r="C325" s="224"/>
      <c r="D325" s="218" t="s">
        <v>128</v>
      </c>
      <c r="E325" s="225" t="s">
        <v>1</v>
      </c>
      <c r="F325" s="226" t="s">
        <v>507</v>
      </c>
      <c r="G325" s="224"/>
      <c r="H325" s="225" t="s">
        <v>1</v>
      </c>
      <c r="I325" s="227"/>
      <c r="J325" s="224"/>
      <c r="K325" s="224"/>
      <c r="L325" s="228"/>
      <c r="M325" s="229"/>
      <c r="N325" s="230"/>
      <c r="O325" s="230"/>
      <c r="P325" s="230"/>
      <c r="Q325" s="230"/>
      <c r="R325" s="230"/>
      <c r="S325" s="230"/>
      <c r="T325" s="231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2" t="s">
        <v>128</v>
      </c>
      <c r="AU325" s="232" t="s">
        <v>85</v>
      </c>
      <c r="AV325" s="12" t="s">
        <v>83</v>
      </c>
      <c r="AW325" s="12" t="s">
        <v>31</v>
      </c>
      <c r="AX325" s="12" t="s">
        <v>75</v>
      </c>
      <c r="AY325" s="232" t="s">
        <v>125</v>
      </c>
    </row>
    <row r="326" s="12" customFormat="1">
      <c r="A326" s="12"/>
      <c r="B326" s="223"/>
      <c r="C326" s="224"/>
      <c r="D326" s="218" t="s">
        <v>128</v>
      </c>
      <c r="E326" s="225" t="s">
        <v>1</v>
      </c>
      <c r="F326" s="226" t="s">
        <v>516</v>
      </c>
      <c r="G326" s="224"/>
      <c r="H326" s="225" t="s">
        <v>1</v>
      </c>
      <c r="I326" s="227"/>
      <c r="J326" s="224"/>
      <c r="K326" s="224"/>
      <c r="L326" s="228"/>
      <c r="M326" s="229"/>
      <c r="N326" s="230"/>
      <c r="O326" s="230"/>
      <c r="P326" s="230"/>
      <c r="Q326" s="230"/>
      <c r="R326" s="230"/>
      <c r="S326" s="230"/>
      <c r="T326" s="231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32" t="s">
        <v>128</v>
      </c>
      <c r="AU326" s="232" t="s">
        <v>85</v>
      </c>
      <c r="AV326" s="12" t="s">
        <v>83</v>
      </c>
      <c r="AW326" s="12" t="s">
        <v>31</v>
      </c>
      <c r="AX326" s="12" t="s">
        <v>75</v>
      </c>
      <c r="AY326" s="232" t="s">
        <v>125</v>
      </c>
    </row>
    <row r="327" s="13" customFormat="1">
      <c r="A327" s="13"/>
      <c r="B327" s="233"/>
      <c r="C327" s="234"/>
      <c r="D327" s="218" t="s">
        <v>128</v>
      </c>
      <c r="E327" s="235" t="s">
        <v>1</v>
      </c>
      <c r="F327" s="236" t="s">
        <v>509</v>
      </c>
      <c r="G327" s="234"/>
      <c r="H327" s="237">
        <v>36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128</v>
      </c>
      <c r="AU327" s="243" t="s">
        <v>85</v>
      </c>
      <c r="AV327" s="13" t="s">
        <v>85</v>
      </c>
      <c r="AW327" s="13" t="s">
        <v>31</v>
      </c>
      <c r="AX327" s="13" t="s">
        <v>75</v>
      </c>
      <c r="AY327" s="243" t="s">
        <v>125</v>
      </c>
    </row>
    <row r="328" s="16" customFormat="1">
      <c r="A328" s="16"/>
      <c r="B328" s="271"/>
      <c r="C328" s="272"/>
      <c r="D328" s="218" t="s">
        <v>128</v>
      </c>
      <c r="E328" s="273" t="s">
        <v>1</v>
      </c>
      <c r="F328" s="274" t="s">
        <v>156</v>
      </c>
      <c r="G328" s="272"/>
      <c r="H328" s="275">
        <v>36</v>
      </c>
      <c r="I328" s="276"/>
      <c r="J328" s="272"/>
      <c r="K328" s="272"/>
      <c r="L328" s="277"/>
      <c r="M328" s="278"/>
      <c r="N328" s="279"/>
      <c r="O328" s="279"/>
      <c r="P328" s="279"/>
      <c r="Q328" s="279"/>
      <c r="R328" s="279"/>
      <c r="S328" s="279"/>
      <c r="T328" s="280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1" t="s">
        <v>128</v>
      </c>
      <c r="AU328" s="281" t="s">
        <v>85</v>
      </c>
      <c r="AV328" s="16" t="s">
        <v>124</v>
      </c>
      <c r="AW328" s="16" t="s">
        <v>31</v>
      </c>
      <c r="AX328" s="16" t="s">
        <v>83</v>
      </c>
      <c r="AY328" s="281" t="s">
        <v>125</v>
      </c>
    </row>
    <row r="329" s="2" customFormat="1" ht="21.75" customHeight="1">
      <c r="A329" s="39"/>
      <c r="B329" s="40"/>
      <c r="C329" s="204" t="s">
        <v>324</v>
      </c>
      <c r="D329" s="204" t="s">
        <v>120</v>
      </c>
      <c r="E329" s="205" t="s">
        <v>282</v>
      </c>
      <c r="F329" s="206" t="s">
        <v>283</v>
      </c>
      <c r="G329" s="207" t="s">
        <v>167</v>
      </c>
      <c r="H329" s="208">
        <v>0.183</v>
      </c>
      <c r="I329" s="209"/>
      <c r="J329" s="210">
        <f>ROUND(I329*H329,2)</f>
        <v>0</v>
      </c>
      <c r="K329" s="211"/>
      <c r="L329" s="45"/>
      <c r="M329" s="212" t="s">
        <v>1</v>
      </c>
      <c r="N329" s="213" t="s">
        <v>40</v>
      </c>
      <c r="O329" s="92"/>
      <c r="P329" s="214">
        <f>O329*H329</f>
        <v>0</v>
      </c>
      <c r="Q329" s="214">
        <v>0</v>
      </c>
      <c r="R329" s="214">
        <f>Q329*H329</f>
        <v>0</v>
      </c>
      <c r="S329" s="214">
        <v>2.6499999999999999</v>
      </c>
      <c r="T329" s="215">
        <f>S329*H329</f>
        <v>0.48494999999999999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124</v>
      </c>
      <c r="AT329" s="216" t="s">
        <v>120</v>
      </c>
      <c r="AU329" s="216" t="s">
        <v>85</v>
      </c>
      <c r="AY329" s="18" t="s">
        <v>125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83</v>
      </c>
      <c r="BK329" s="217">
        <f>ROUND(I329*H329,2)</f>
        <v>0</v>
      </c>
      <c r="BL329" s="18" t="s">
        <v>124</v>
      </c>
      <c r="BM329" s="216" t="s">
        <v>284</v>
      </c>
    </row>
    <row r="330" s="2" customFormat="1">
      <c r="A330" s="39"/>
      <c r="B330" s="40"/>
      <c r="C330" s="41"/>
      <c r="D330" s="218" t="s">
        <v>127</v>
      </c>
      <c r="E330" s="41"/>
      <c r="F330" s="219" t="s">
        <v>285</v>
      </c>
      <c r="G330" s="41"/>
      <c r="H330" s="41"/>
      <c r="I330" s="220"/>
      <c r="J330" s="41"/>
      <c r="K330" s="41"/>
      <c r="L330" s="45"/>
      <c r="M330" s="221"/>
      <c r="N330" s="222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127</v>
      </c>
      <c r="AU330" s="18" t="s">
        <v>85</v>
      </c>
    </row>
    <row r="331" s="12" customFormat="1">
      <c r="A331" s="12"/>
      <c r="B331" s="223"/>
      <c r="C331" s="224"/>
      <c r="D331" s="218" t="s">
        <v>128</v>
      </c>
      <c r="E331" s="225" t="s">
        <v>1</v>
      </c>
      <c r="F331" s="226" t="s">
        <v>517</v>
      </c>
      <c r="G331" s="224"/>
      <c r="H331" s="225" t="s">
        <v>1</v>
      </c>
      <c r="I331" s="227"/>
      <c r="J331" s="224"/>
      <c r="K331" s="224"/>
      <c r="L331" s="228"/>
      <c r="M331" s="229"/>
      <c r="N331" s="230"/>
      <c r="O331" s="230"/>
      <c r="P331" s="230"/>
      <c r="Q331" s="230"/>
      <c r="R331" s="230"/>
      <c r="S331" s="230"/>
      <c r="T331" s="23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2" t="s">
        <v>128</v>
      </c>
      <c r="AU331" s="232" t="s">
        <v>85</v>
      </c>
      <c r="AV331" s="12" t="s">
        <v>83</v>
      </c>
      <c r="AW331" s="12" t="s">
        <v>31</v>
      </c>
      <c r="AX331" s="12" t="s">
        <v>75</v>
      </c>
      <c r="AY331" s="232" t="s">
        <v>125</v>
      </c>
    </row>
    <row r="332" s="12" customFormat="1">
      <c r="A332" s="12"/>
      <c r="B332" s="223"/>
      <c r="C332" s="224"/>
      <c r="D332" s="218" t="s">
        <v>128</v>
      </c>
      <c r="E332" s="225" t="s">
        <v>1</v>
      </c>
      <c r="F332" s="226" t="s">
        <v>411</v>
      </c>
      <c r="G332" s="224"/>
      <c r="H332" s="225" t="s">
        <v>1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1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32" t="s">
        <v>128</v>
      </c>
      <c r="AU332" s="232" t="s">
        <v>85</v>
      </c>
      <c r="AV332" s="12" t="s">
        <v>83</v>
      </c>
      <c r="AW332" s="12" t="s">
        <v>31</v>
      </c>
      <c r="AX332" s="12" t="s">
        <v>75</v>
      </c>
      <c r="AY332" s="232" t="s">
        <v>125</v>
      </c>
    </row>
    <row r="333" s="12" customFormat="1">
      <c r="A333" s="12"/>
      <c r="B333" s="223"/>
      <c r="C333" s="224"/>
      <c r="D333" s="218" t="s">
        <v>128</v>
      </c>
      <c r="E333" s="225" t="s">
        <v>1</v>
      </c>
      <c r="F333" s="226" t="s">
        <v>466</v>
      </c>
      <c r="G333" s="224"/>
      <c r="H333" s="225" t="s">
        <v>1</v>
      </c>
      <c r="I333" s="227"/>
      <c r="J333" s="224"/>
      <c r="K333" s="224"/>
      <c r="L333" s="228"/>
      <c r="M333" s="229"/>
      <c r="N333" s="230"/>
      <c r="O333" s="230"/>
      <c r="P333" s="230"/>
      <c r="Q333" s="230"/>
      <c r="R333" s="230"/>
      <c r="S333" s="230"/>
      <c r="T333" s="231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2" t="s">
        <v>128</v>
      </c>
      <c r="AU333" s="232" t="s">
        <v>85</v>
      </c>
      <c r="AV333" s="12" t="s">
        <v>83</v>
      </c>
      <c r="AW333" s="12" t="s">
        <v>31</v>
      </c>
      <c r="AX333" s="12" t="s">
        <v>75</v>
      </c>
      <c r="AY333" s="232" t="s">
        <v>125</v>
      </c>
    </row>
    <row r="334" s="13" customFormat="1">
      <c r="A334" s="13"/>
      <c r="B334" s="233"/>
      <c r="C334" s="234"/>
      <c r="D334" s="218" t="s">
        <v>128</v>
      </c>
      <c r="E334" s="235" t="s">
        <v>1</v>
      </c>
      <c r="F334" s="236" t="s">
        <v>518</v>
      </c>
      <c r="G334" s="234"/>
      <c r="H334" s="237">
        <v>0.105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128</v>
      </c>
      <c r="AU334" s="243" t="s">
        <v>85</v>
      </c>
      <c r="AV334" s="13" t="s">
        <v>85</v>
      </c>
      <c r="AW334" s="13" t="s">
        <v>31</v>
      </c>
      <c r="AX334" s="13" t="s">
        <v>75</v>
      </c>
      <c r="AY334" s="243" t="s">
        <v>125</v>
      </c>
    </row>
    <row r="335" s="13" customFormat="1">
      <c r="A335" s="13"/>
      <c r="B335" s="233"/>
      <c r="C335" s="234"/>
      <c r="D335" s="218" t="s">
        <v>128</v>
      </c>
      <c r="E335" s="235" t="s">
        <v>1</v>
      </c>
      <c r="F335" s="236" t="s">
        <v>519</v>
      </c>
      <c r="G335" s="234"/>
      <c r="H335" s="237">
        <v>0.078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128</v>
      </c>
      <c r="AU335" s="243" t="s">
        <v>85</v>
      </c>
      <c r="AV335" s="13" t="s">
        <v>85</v>
      </c>
      <c r="AW335" s="13" t="s">
        <v>31</v>
      </c>
      <c r="AX335" s="13" t="s">
        <v>75</v>
      </c>
      <c r="AY335" s="243" t="s">
        <v>125</v>
      </c>
    </row>
    <row r="336" s="16" customFormat="1">
      <c r="A336" s="16"/>
      <c r="B336" s="271"/>
      <c r="C336" s="272"/>
      <c r="D336" s="218" t="s">
        <v>128</v>
      </c>
      <c r="E336" s="273" t="s">
        <v>1</v>
      </c>
      <c r="F336" s="274" t="s">
        <v>156</v>
      </c>
      <c r="G336" s="272"/>
      <c r="H336" s="275">
        <v>0.183</v>
      </c>
      <c r="I336" s="276"/>
      <c r="J336" s="272"/>
      <c r="K336" s="272"/>
      <c r="L336" s="277"/>
      <c r="M336" s="278"/>
      <c r="N336" s="279"/>
      <c r="O336" s="279"/>
      <c r="P336" s="279"/>
      <c r="Q336" s="279"/>
      <c r="R336" s="279"/>
      <c r="S336" s="279"/>
      <c r="T336" s="280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81" t="s">
        <v>128</v>
      </c>
      <c r="AU336" s="281" t="s">
        <v>85</v>
      </c>
      <c r="AV336" s="16" t="s">
        <v>124</v>
      </c>
      <c r="AW336" s="16" t="s">
        <v>31</v>
      </c>
      <c r="AX336" s="16" t="s">
        <v>83</v>
      </c>
      <c r="AY336" s="281" t="s">
        <v>125</v>
      </c>
    </row>
    <row r="337" s="2" customFormat="1" ht="33" customHeight="1">
      <c r="A337" s="39"/>
      <c r="B337" s="40"/>
      <c r="C337" s="204" t="s">
        <v>331</v>
      </c>
      <c r="D337" s="204" t="s">
        <v>120</v>
      </c>
      <c r="E337" s="205" t="s">
        <v>290</v>
      </c>
      <c r="F337" s="206" t="s">
        <v>291</v>
      </c>
      <c r="G337" s="207" t="s">
        <v>292</v>
      </c>
      <c r="H337" s="208">
        <v>4.2000000000000002</v>
      </c>
      <c r="I337" s="209"/>
      <c r="J337" s="210">
        <f>ROUND(I337*H337,2)</f>
        <v>0</v>
      </c>
      <c r="K337" s="211"/>
      <c r="L337" s="45"/>
      <c r="M337" s="212" t="s">
        <v>1</v>
      </c>
      <c r="N337" s="213" t="s">
        <v>40</v>
      </c>
      <c r="O337" s="92"/>
      <c r="P337" s="214">
        <f>O337*H337</f>
        <v>0</v>
      </c>
      <c r="Q337" s="214">
        <v>0.00122</v>
      </c>
      <c r="R337" s="214">
        <f>Q337*H337</f>
        <v>0.0051240000000000001</v>
      </c>
      <c r="S337" s="214">
        <v>0.001</v>
      </c>
      <c r="T337" s="215">
        <f>S337*H337</f>
        <v>0.0042000000000000006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124</v>
      </c>
      <c r="AT337" s="216" t="s">
        <v>120</v>
      </c>
      <c r="AU337" s="216" t="s">
        <v>85</v>
      </c>
      <c r="AY337" s="18" t="s">
        <v>125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83</v>
      </c>
      <c r="BK337" s="217">
        <f>ROUND(I337*H337,2)</f>
        <v>0</v>
      </c>
      <c r="BL337" s="18" t="s">
        <v>124</v>
      </c>
      <c r="BM337" s="216" t="s">
        <v>293</v>
      </c>
    </row>
    <row r="338" s="2" customFormat="1">
      <c r="A338" s="39"/>
      <c r="B338" s="40"/>
      <c r="C338" s="41"/>
      <c r="D338" s="218" t="s">
        <v>127</v>
      </c>
      <c r="E338" s="41"/>
      <c r="F338" s="219" t="s">
        <v>294</v>
      </c>
      <c r="G338" s="41"/>
      <c r="H338" s="41"/>
      <c r="I338" s="220"/>
      <c r="J338" s="41"/>
      <c r="K338" s="41"/>
      <c r="L338" s="45"/>
      <c r="M338" s="221"/>
      <c r="N338" s="222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127</v>
      </c>
      <c r="AU338" s="18" t="s">
        <v>85</v>
      </c>
    </row>
    <row r="339" s="12" customFormat="1">
      <c r="A339" s="12"/>
      <c r="B339" s="223"/>
      <c r="C339" s="224"/>
      <c r="D339" s="218" t="s">
        <v>128</v>
      </c>
      <c r="E339" s="225" t="s">
        <v>1</v>
      </c>
      <c r="F339" s="226" t="s">
        <v>411</v>
      </c>
      <c r="G339" s="224"/>
      <c r="H339" s="225" t="s">
        <v>1</v>
      </c>
      <c r="I339" s="227"/>
      <c r="J339" s="224"/>
      <c r="K339" s="224"/>
      <c r="L339" s="228"/>
      <c r="M339" s="229"/>
      <c r="N339" s="230"/>
      <c r="O339" s="230"/>
      <c r="P339" s="230"/>
      <c r="Q339" s="230"/>
      <c r="R339" s="230"/>
      <c r="S339" s="230"/>
      <c r="T339" s="231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32" t="s">
        <v>128</v>
      </c>
      <c r="AU339" s="232" t="s">
        <v>85</v>
      </c>
      <c r="AV339" s="12" t="s">
        <v>83</v>
      </c>
      <c r="AW339" s="12" t="s">
        <v>31</v>
      </c>
      <c r="AX339" s="12" t="s">
        <v>75</v>
      </c>
      <c r="AY339" s="232" t="s">
        <v>125</v>
      </c>
    </row>
    <row r="340" s="12" customFormat="1">
      <c r="A340" s="12"/>
      <c r="B340" s="223"/>
      <c r="C340" s="224"/>
      <c r="D340" s="218" t="s">
        <v>128</v>
      </c>
      <c r="E340" s="225" t="s">
        <v>1</v>
      </c>
      <c r="F340" s="226" t="s">
        <v>295</v>
      </c>
      <c r="G340" s="224"/>
      <c r="H340" s="225" t="s">
        <v>1</v>
      </c>
      <c r="I340" s="227"/>
      <c r="J340" s="224"/>
      <c r="K340" s="224"/>
      <c r="L340" s="228"/>
      <c r="M340" s="229"/>
      <c r="N340" s="230"/>
      <c r="O340" s="230"/>
      <c r="P340" s="230"/>
      <c r="Q340" s="230"/>
      <c r="R340" s="230"/>
      <c r="S340" s="230"/>
      <c r="T340" s="231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2" t="s">
        <v>128</v>
      </c>
      <c r="AU340" s="232" t="s">
        <v>85</v>
      </c>
      <c r="AV340" s="12" t="s">
        <v>83</v>
      </c>
      <c r="AW340" s="12" t="s">
        <v>31</v>
      </c>
      <c r="AX340" s="12" t="s">
        <v>75</v>
      </c>
      <c r="AY340" s="232" t="s">
        <v>125</v>
      </c>
    </row>
    <row r="341" s="13" customFormat="1">
      <c r="A341" s="13"/>
      <c r="B341" s="233"/>
      <c r="C341" s="234"/>
      <c r="D341" s="218" t="s">
        <v>128</v>
      </c>
      <c r="E341" s="235" t="s">
        <v>1</v>
      </c>
      <c r="F341" s="236" t="s">
        <v>520</v>
      </c>
      <c r="G341" s="234"/>
      <c r="H341" s="237">
        <v>4.2000000000000002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128</v>
      </c>
      <c r="AU341" s="243" t="s">
        <v>85</v>
      </c>
      <c r="AV341" s="13" t="s">
        <v>85</v>
      </c>
      <c r="AW341" s="13" t="s">
        <v>31</v>
      </c>
      <c r="AX341" s="13" t="s">
        <v>75</v>
      </c>
      <c r="AY341" s="243" t="s">
        <v>125</v>
      </c>
    </row>
    <row r="342" s="16" customFormat="1">
      <c r="A342" s="16"/>
      <c r="B342" s="271"/>
      <c r="C342" s="272"/>
      <c r="D342" s="218" t="s">
        <v>128</v>
      </c>
      <c r="E342" s="273" t="s">
        <v>1</v>
      </c>
      <c r="F342" s="274" t="s">
        <v>156</v>
      </c>
      <c r="G342" s="272"/>
      <c r="H342" s="275">
        <v>4.2000000000000002</v>
      </c>
      <c r="I342" s="276"/>
      <c r="J342" s="272"/>
      <c r="K342" s="272"/>
      <c r="L342" s="277"/>
      <c r="M342" s="278"/>
      <c r="N342" s="279"/>
      <c r="O342" s="279"/>
      <c r="P342" s="279"/>
      <c r="Q342" s="279"/>
      <c r="R342" s="279"/>
      <c r="S342" s="279"/>
      <c r="T342" s="280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81" t="s">
        <v>128</v>
      </c>
      <c r="AU342" s="281" t="s">
        <v>85</v>
      </c>
      <c r="AV342" s="16" t="s">
        <v>124</v>
      </c>
      <c r="AW342" s="16" t="s">
        <v>31</v>
      </c>
      <c r="AX342" s="16" t="s">
        <v>83</v>
      </c>
      <c r="AY342" s="281" t="s">
        <v>125</v>
      </c>
    </row>
    <row r="343" s="2" customFormat="1" ht="21.75" customHeight="1">
      <c r="A343" s="39"/>
      <c r="B343" s="40"/>
      <c r="C343" s="282" t="s">
        <v>340</v>
      </c>
      <c r="D343" s="282" t="s">
        <v>299</v>
      </c>
      <c r="E343" s="283" t="s">
        <v>300</v>
      </c>
      <c r="F343" s="284" t="s">
        <v>301</v>
      </c>
      <c r="G343" s="285" t="s">
        <v>123</v>
      </c>
      <c r="H343" s="286">
        <v>0.016</v>
      </c>
      <c r="I343" s="287"/>
      <c r="J343" s="288">
        <f>ROUND(I343*H343,2)</f>
        <v>0</v>
      </c>
      <c r="K343" s="289"/>
      <c r="L343" s="290"/>
      <c r="M343" s="291" t="s">
        <v>1</v>
      </c>
      <c r="N343" s="292" t="s">
        <v>40</v>
      </c>
      <c r="O343" s="92"/>
      <c r="P343" s="214">
        <f>O343*H343</f>
        <v>0</v>
      </c>
      <c r="Q343" s="214">
        <v>1</v>
      </c>
      <c r="R343" s="214">
        <f>Q343*H343</f>
        <v>0.016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179</v>
      </c>
      <c r="AT343" s="216" t="s">
        <v>299</v>
      </c>
      <c r="AU343" s="216" t="s">
        <v>85</v>
      </c>
      <c r="AY343" s="18" t="s">
        <v>125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83</v>
      </c>
      <c r="BK343" s="217">
        <f>ROUND(I343*H343,2)</f>
        <v>0</v>
      </c>
      <c r="BL343" s="18" t="s">
        <v>124</v>
      </c>
      <c r="BM343" s="216" t="s">
        <v>302</v>
      </c>
    </row>
    <row r="344" s="2" customFormat="1">
      <c r="A344" s="39"/>
      <c r="B344" s="40"/>
      <c r="C344" s="41"/>
      <c r="D344" s="218" t="s">
        <v>127</v>
      </c>
      <c r="E344" s="41"/>
      <c r="F344" s="219" t="s">
        <v>301</v>
      </c>
      <c r="G344" s="41"/>
      <c r="H344" s="41"/>
      <c r="I344" s="220"/>
      <c r="J344" s="41"/>
      <c r="K344" s="41"/>
      <c r="L344" s="45"/>
      <c r="M344" s="221"/>
      <c r="N344" s="222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127</v>
      </c>
      <c r="AU344" s="18" t="s">
        <v>85</v>
      </c>
    </row>
    <row r="345" s="2" customFormat="1">
      <c r="A345" s="39"/>
      <c r="B345" s="40"/>
      <c r="C345" s="41"/>
      <c r="D345" s="218" t="s">
        <v>303</v>
      </c>
      <c r="E345" s="41"/>
      <c r="F345" s="293" t="s">
        <v>304</v>
      </c>
      <c r="G345" s="41"/>
      <c r="H345" s="41"/>
      <c r="I345" s="220"/>
      <c r="J345" s="41"/>
      <c r="K345" s="41"/>
      <c r="L345" s="45"/>
      <c r="M345" s="221"/>
      <c r="N345" s="222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303</v>
      </c>
      <c r="AU345" s="18" t="s">
        <v>85</v>
      </c>
    </row>
    <row r="346" s="2" customFormat="1" ht="21.75" customHeight="1">
      <c r="A346" s="39"/>
      <c r="B346" s="40"/>
      <c r="C346" s="204" t="s">
        <v>346</v>
      </c>
      <c r="D346" s="204" t="s">
        <v>120</v>
      </c>
      <c r="E346" s="205" t="s">
        <v>306</v>
      </c>
      <c r="F346" s="206" t="s">
        <v>307</v>
      </c>
      <c r="G346" s="207" t="s">
        <v>292</v>
      </c>
      <c r="H346" s="208">
        <v>4.2000000000000002</v>
      </c>
      <c r="I346" s="209"/>
      <c r="J346" s="210">
        <f>ROUND(I346*H346,2)</f>
        <v>0</v>
      </c>
      <c r="K346" s="211"/>
      <c r="L346" s="45"/>
      <c r="M346" s="212" t="s">
        <v>1</v>
      </c>
      <c r="N346" s="213" t="s">
        <v>40</v>
      </c>
      <c r="O346" s="92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124</v>
      </c>
      <c r="AT346" s="216" t="s">
        <v>120</v>
      </c>
      <c r="AU346" s="216" t="s">
        <v>85</v>
      </c>
      <c r="AY346" s="18" t="s">
        <v>125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83</v>
      </c>
      <c r="BK346" s="217">
        <f>ROUND(I346*H346,2)</f>
        <v>0</v>
      </c>
      <c r="BL346" s="18" t="s">
        <v>124</v>
      </c>
      <c r="BM346" s="216" t="s">
        <v>308</v>
      </c>
    </row>
    <row r="347" s="2" customFormat="1">
      <c r="A347" s="39"/>
      <c r="B347" s="40"/>
      <c r="C347" s="41"/>
      <c r="D347" s="218" t="s">
        <v>127</v>
      </c>
      <c r="E347" s="41"/>
      <c r="F347" s="219" t="s">
        <v>309</v>
      </c>
      <c r="G347" s="41"/>
      <c r="H347" s="41"/>
      <c r="I347" s="220"/>
      <c r="J347" s="41"/>
      <c r="K347" s="41"/>
      <c r="L347" s="45"/>
      <c r="M347" s="221"/>
      <c r="N347" s="222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127</v>
      </c>
      <c r="AU347" s="18" t="s">
        <v>85</v>
      </c>
    </row>
    <row r="348" s="13" customFormat="1">
      <c r="A348" s="13"/>
      <c r="B348" s="233"/>
      <c r="C348" s="234"/>
      <c r="D348" s="218" t="s">
        <v>128</v>
      </c>
      <c r="E348" s="235" t="s">
        <v>1</v>
      </c>
      <c r="F348" s="236" t="s">
        <v>521</v>
      </c>
      <c r="G348" s="234"/>
      <c r="H348" s="237">
        <v>4.2000000000000002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128</v>
      </c>
      <c r="AU348" s="243" t="s">
        <v>85</v>
      </c>
      <c r="AV348" s="13" t="s">
        <v>85</v>
      </c>
      <c r="AW348" s="13" t="s">
        <v>31</v>
      </c>
      <c r="AX348" s="13" t="s">
        <v>83</v>
      </c>
      <c r="AY348" s="243" t="s">
        <v>125</v>
      </c>
    </row>
    <row r="349" s="15" customFormat="1" ht="22.8" customHeight="1">
      <c r="A349" s="15"/>
      <c r="B349" s="255"/>
      <c r="C349" s="256"/>
      <c r="D349" s="257" t="s">
        <v>74</v>
      </c>
      <c r="E349" s="269" t="s">
        <v>310</v>
      </c>
      <c r="F349" s="269" t="s">
        <v>311</v>
      </c>
      <c r="G349" s="256"/>
      <c r="H349" s="256"/>
      <c r="I349" s="259"/>
      <c r="J349" s="270">
        <f>BK349</f>
        <v>0</v>
      </c>
      <c r="K349" s="256"/>
      <c r="L349" s="261"/>
      <c r="M349" s="262"/>
      <c r="N349" s="263"/>
      <c r="O349" s="263"/>
      <c r="P349" s="264">
        <f>SUM(P350:P357)</f>
        <v>0</v>
      </c>
      <c r="Q349" s="263"/>
      <c r="R349" s="264">
        <f>SUM(R350:R357)</f>
        <v>0</v>
      </c>
      <c r="S349" s="263"/>
      <c r="T349" s="265">
        <f>SUM(T350:T357)</f>
        <v>0</v>
      </c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R349" s="266" t="s">
        <v>83</v>
      </c>
      <c r="AT349" s="267" t="s">
        <v>74</v>
      </c>
      <c r="AU349" s="267" t="s">
        <v>83</v>
      </c>
      <c r="AY349" s="266" t="s">
        <v>125</v>
      </c>
      <c r="BK349" s="268">
        <f>SUM(BK350:BK357)</f>
        <v>0</v>
      </c>
    </row>
    <row r="350" s="2" customFormat="1" ht="33" customHeight="1">
      <c r="A350" s="39"/>
      <c r="B350" s="40"/>
      <c r="C350" s="204" t="s">
        <v>355</v>
      </c>
      <c r="D350" s="204" t="s">
        <v>120</v>
      </c>
      <c r="E350" s="205" t="s">
        <v>313</v>
      </c>
      <c r="F350" s="206" t="s">
        <v>314</v>
      </c>
      <c r="G350" s="207" t="s">
        <v>123</v>
      </c>
      <c r="H350" s="208">
        <v>9.8919999999999995</v>
      </c>
      <c r="I350" s="209"/>
      <c r="J350" s="210">
        <f>ROUND(I350*H350,2)</f>
        <v>0</v>
      </c>
      <c r="K350" s="211"/>
      <c r="L350" s="45"/>
      <c r="M350" s="212" t="s">
        <v>1</v>
      </c>
      <c r="N350" s="213" t="s">
        <v>40</v>
      </c>
      <c r="O350" s="92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124</v>
      </c>
      <c r="AT350" s="216" t="s">
        <v>120</v>
      </c>
      <c r="AU350" s="216" t="s">
        <v>85</v>
      </c>
      <c r="AY350" s="18" t="s">
        <v>125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83</v>
      </c>
      <c r="BK350" s="217">
        <f>ROUND(I350*H350,2)</f>
        <v>0</v>
      </c>
      <c r="BL350" s="18" t="s">
        <v>124</v>
      </c>
      <c r="BM350" s="216" t="s">
        <v>315</v>
      </c>
    </row>
    <row r="351" s="2" customFormat="1">
      <c r="A351" s="39"/>
      <c r="B351" s="40"/>
      <c r="C351" s="41"/>
      <c r="D351" s="218" t="s">
        <v>127</v>
      </c>
      <c r="E351" s="41"/>
      <c r="F351" s="219" t="s">
        <v>316</v>
      </c>
      <c r="G351" s="41"/>
      <c r="H351" s="41"/>
      <c r="I351" s="220"/>
      <c r="J351" s="41"/>
      <c r="K351" s="41"/>
      <c r="L351" s="45"/>
      <c r="M351" s="221"/>
      <c r="N351" s="222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127</v>
      </c>
      <c r="AU351" s="18" t="s">
        <v>85</v>
      </c>
    </row>
    <row r="352" s="2" customFormat="1" ht="21.75" customHeight="1">
      <c r="A352" s="39"/>
      <c r="B352" s="40"/>
      <c r="C352" s="204" t="s">
        <v>361</v>
      </c>
      <c r="D352" s="204" t="s">
        <v>120</v>
      </c>
      <c r="E352" s="205" t="s">
        <v>318</v>
      </c>
      <c r="F352" s="206" t="s">
        <v>319</v>
      </c>
      <c r="G352" s="207" t="s">
        <v>123</v>
      </c>
      <c r="H352" s="208">
        <v>207.732</v>
      </c>
      <c r="I352" s="209"/>
      <c r="J352" s="210">
        <f>ROUND(I352*H352,2)</f>
        <v>0</v>
      </c>
      <c r="K352" s="211"/>
      <c r="L352" s="45"/>
      <c r="M352" s="212" t="s">
        <v>1</v>
      </c>
      <c r="N352" s="213" t="s">
        <v>40</v>
      </c>
      <c r="O352" s="92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124</v>
      </c>
      <c r="AT352" s="216" t="s">
        <v>120</v>
      </c>
      <c r="AU352" s="216" t="s">
        <v>85</v>
      </c>
      <c r="AY352" s="18" t="s">
        <v>125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83</v>
      </c>
      <c r="BK352" s="217">
        <f>ROUND(I352*H352,2)</f>
        <v>0</v>
      </c>
      <c r="BL352" s="18" t="s">
        <v>124</v>
      </c>
      <c r="BM352" s="216" t="s">
        <v>320</v>
      </c>
    </row>
    <row r="353" s="2" customFormat="1">
      <c r="A353" s="39"/>
      <c r="B353" s="40"/>
      <c r="C353" s="41"/>
      <c r="D353" s="218" t="s">
        <v>127</v>
      </c>
      <c r="E353" s="41"/>
      <c r="F353" s="219" t="s">
        <v>321</v>
      </c>
      <c r="G353" s="41"/>
      <c r="H353" s="41"/>
      <c r="I353" s="220"/>
      <c r="J353" s="41"/>
      <c r="K353" s="41"/>
      <c r="L353" s="45"/>
      <c r="M353" s="221"/>
      <c r="N353" s="222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127</v>
      </c>
      <c r="AU353" s="18" t="s">
        <v>85</v>
      </c>
    </row>
    <row r="354" s="12" customFormat="1">
      <c r="A354" s="12"/>
      <c r="B354" s="223"/>
      <c r="C354" s="224"/>
      <c r="D354" s="218" t="s">
        <v>128</v>
      </c>
      <c r="E354" s="225" t="s">
        <v>1</v>
      </c>
      <c r="F354" s="226" t="s">
        <v>322</v>
      </c>
      <c r="G354" s="224"/>
      <c r="H354" s="225" t="s">
        <v>1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1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2" t="s">
        <v>128</v>
      </c>
      <c r="AU354" s="232" t="s">
        <v>85</v>
      </c>
      <c r="AV354" s="12" t="s">
        <v>83</v>
      </c>
      <c r="AW354" s="12" t="s">
        <v>31</v>
      </c>
      <c r="AX354" s="12" t="s">
        <v>75</v>
      </c>
      <c r="AY354" s="232" t="s">
        <v>125</v>
      </c>
    </row>
    <row r="355" s="13" customFormat="1">
      <c r="A355" s="13"/>
      <c r="B355" s="233"/>
      <c r="C355" s="234"/>
      <c r="D355" s="218" t="s">
        <v>128</v>
      </c>
      <c r="E355" s="235" t="s">
        <v>1</v>
      </c>
      <c r="F355" s="236" t="s">
        <v>522</v>
      </c>
      <c r="G355" s="234"/>
      <c r="H355" s="237">
        <v>207.732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128</v>
      </c>
      <c r="AU355" s="243" t="s">
        <v>85</v>
      </c>
      <c r="AV355" s="13" t="s">
        <v>85</v>
      </c>
      <c r="AW355" s="13" t="s">
        <v>31</v>
      </c>
      <c r="AX355" s="13" t="s">
        <v>83</v>
      </c>
      <c r="AY355" s="243" t="s">
        <v>125</v>
      </c>
    </row>
    <row r="356" s="2" customFormat="1" ht="33" customHeight="1">
      <c r="A356" s="39"/>
      <c r="B356" s="40"/>
      <c r="C356" s="204" t="s">
        <v>367</v>
      </c>
      <c r="D356" s="204" t="s">
        <v>120</v>
      </c>
      <c r="E356" s="205" t="s">
        <v>325</v>
      </c>
      <c r="F356" s="206" t="s">
        <v>326</v>
      </c>
      <c r="G356" s="207" t="s">
        <v>123</v>
      </c>
      <c r="H356" s="208">
        <v>9.8919999999999995</v>
      </c>
      <c r="I356" s="209"/>
      <c r="J356" s="210">
        <f>ROUND(I356*H356,2)</f>
        <v>0</v>
      </c>
      <c r="K356" s="211"/>
      <c r="L356" s="45"/>
      <c r="M356" s="212" t="s">
        <v>1</v>
      </c>
      <c r="N356" s="213" t="s">
        <v>40</v>
      </c>
      <c r="O356" s="92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124</v>
      </c>
      <c r="AT356" s="216" t="s">
        <v>120</v>
      </c>
      <c r="AU356" s="216" t="s">
        <v>85</v>
      </c>
      <c r="AY356" s="18" t="s">
        <v>125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83</v>
      </c>
      <c r="BK356" s="217">
        <f>ROUND(I356*H356,2)</f>
        <v>0</v>
      </c>
      <c r="BL356" s="18" t="s">
        <v>124</v>
      </c>
      <c r="BM356" s="216" t="s">
        <v>327</v>
      </c>
    </row>
    <row r="357" s="2" customFormat="1">
      <c r="A357" s="39"/>
      <c r="B357" s="40"/>
      <c r="C357" s="41"/>
      <c r="D357" s="218" t="s">
        <v>127</v>
      </c>
      <c r="E357" s="41"/>
      <c r="F357" s="219" t="s">
        <v>328</v>
      </c>
      <c r="G357" s="41"/>
      <c r="H357" s="41"/>
      <c r="I357" s="220"/>
      <c r="J357" s="41"/>
      <c r="K357" s="41"/>
      <c r="L357" s="45"/>
      <c r="M357" s="221"/>
      <c r="N357" s="222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127</v>
      </c>
      <c r="AU357" s="18" t="s">
        <v>85</v>
      </c>
    </row>
    <row r="358" s="15" customFormat="1" ht="22.8" customHeight="1">
      <c r="A358" s="15"/>
      <c r="B358" s="255"/>
      <c r="C358" s="256"/>
      <c r="D358" s="257" t="s">
        <v>74</v>
      </c>
      <c r="E358" s="269" t="s">
        <v>329</v>
      </c>
      <c r="F358" s="269" t="s">
        <v>330</v>
      </c>
      <c r="G358" s="256"/>
      <c r="H358" s="256"/>
      <c r="I358" s="259"/>
      <c r="J358" s="270">
        <f>BK358</f>
        <v>0</v>
      </c>
      <c r="K358" s="256"/>
      <c r="L358" s="261"/>
      <c r="M358" s="262"/>
      <c r="N358" s="263"/>
      <c r="O358" s="263"/>
      <c r="P358" s="264">
        <f>SUM(P359:P360)</f>
        <v>0</v>
      </c>
      <c r="Q358" s="263"/>
      <c r="R358" s="264">
        <f>SUM(R359:R360)</f>
        <v>0</v>
      </c>
      <c r="S358" s="263"/>
      <c r="T358" s="265">
        <f>SUM(T359:T360)</f>
        <v>0</v>
      </c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R358" s="266" t="s">
        <v>83</v>
      </c>
      <c r="AT358" s="267" t="s">
        <v>74</v>
      </c>
      <c r="AU358" s="267" t="s">
        <v>83</v>
      </c>
      <c r="AY358" s="266" t="s">
        <v>125</v>
      </c>
      <c r="BK358" s="268">
        <f>SUM(BK359:BK360)</f>
        <v>0</v>
      </c>
    </row>
    <row r="359" s="2" customFormat="1" ht="16.5" customHeight="1">
      <c r="A359" s="39"/>
      <c r="B359" s="40"/>
      <c r="C359" s="204" t="s">
        <v>373</v>
      </c>
      <c r="D359" s="204" t="s">
        <v>120</v>
      </c>
      <c r="E359" s="205" t="s">
        <v>332</v>
      </c>
      <c r="F359" s="206" t="s">
        <v>333</v>
      </c>
      <c r="G359" s="207" t="s">
        <v>123</v>
      </c>
      <c r="H359" s="208">
        <v>2311.3470000000002</v>
      </c>
      <c r="I359" s="209"/>
      <c r="J359" s="210">
        <f>ROUND(I359*H359,2)</f>
        <v>0</v>
      </c>
      <c r="K359" s="211"/>
      <c r="L359" s="45"/>
      <c r="M359" s="212" t="s">
        <v>1</v>
      </c>
      <c r="N359" s="213" t="s">
        <v>40</v>
      </c>
      <c r="O359" s="92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124</v>
      </c>
      <c r="AT359" s="216" t="s">
        <v>120</v>
      </c>
      <c r="AU359" s="216" t="s">
        <v>85</v>
      </c>
      <c r="AY359" s="18" t="s">
        <v>125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83</v>
      </c>
      <c r="BK359" s="217">
        <f>ROUND(I359*H359,2)</f>
        <v>0</v>
      </c>
      <c r="BL359" s="18" t="s">
        <v>124</v>
      </c>
      <c r="BM359" s="216" t="s">
        <v>334</v>
      </c>
    </row>
    <row r="360" s="2" customFormat="1">
      <c r="A360" s="39"/>
      <c r="B360" s="40"/>
      <c r="C360" s="41"/>
      <c r="D360" s="218" t="s">
        <v>127</v>
      </c>
      <c r="E360" s="41"/>
      <c r="F360" s="219" t="s">
        <v>335</v>
      </c>
      <c r="G360" s="41"/>
      <c r="H360" s="41"/>
      <c r="I360" s="220"/>
      <c r="J360" s="41"/>
      <c r="K360" s="41"/>
      <c r="L360" s="45"/>
      <c r="M360" s="221"/>
      <c r="N360" s="222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127</v>
      </c>
      <c r="AU360" s="18" t="s">
        <v>85</v>
      </c>
    </row>
    <row r="361" s="15" customFormat="1" ht="25.92" customHeight="1">
      <c r="A361" s="15"/>
      <c r="B361" s="255"/>
      <c r="C361" s="256"/>
      <c r="D361" s="257" t="s">
        <v>74</v>
      </c>
      <c r="E361" s="258" t="s">
        <v>336</v>
      </c>
      <c r="F361" s="258" t="s">
        <v>337</v>
      </c>
      <c r="G361" s="256"/>
      <c r="H361" s="256"/>
      <c r="I361" s="259"/>
      <c r="J361" s="260">
        <f>BK361</f>
        <v>0</v>
      </c>
      <c r="K361" s="256"/>
      <c r="L361" s="261"/>
      <c r="M361" s="262"/>
      <c r="N361" s="263"/>
      <c r="O361" s="263"/>
      <c r="P361" s="264">
        <f>P362</f>
        <v>0</v>
      </c>
      <c r="Q361" s="263"/>
      <c r="R361" s="264">
        <f>R362</f>
        <v>0</v>
      </c>
      <c r="S361" s="263"/>
      <c r="T361" s="265">
        <f>T362</f>
        <v>0</v>
      </c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R361" s="266" t="s">
        <v>157</v>
      </c>
      <c r="AT361" s="267" t="s">
        <v>74</v>
      </c>
      <c r="AU361" s="267" t="s">
        <v>75</v>
      </c>
      <c r="AY361" s="266" t="s">
        <v>125</v>
      </c>
      <c r="BK361" s="268">
        <f>BK362</f>
        <v>0</v>
      </c>
    </row>
    <row r="362" s="15" customFormat="1" ht="22.8" customHeight="1">
      <c r="A362" s="15"/>
      <c r="B362" s="255"/>
      <c r="C362" s="256"/>
      <c r="D362" s="257" t="s">
        <v>74</v>
      </c>
      <c r="E362" s="269" t="s">
        <v>338</v>
      </c>
      <c r="F362" s="269" t="s">
        <v>339</v>
      </c>
      <c r="G362" s="256"/>
      <c r="H362" s="256"/>
      <c r="I362" s="259"/>
      <c r="J362" s="270">
        <f>BK362</f>
        <v>0</v>
      </c>
      <c r="K362" s="256"/>
      <c r="L362" s="261"/>
      <c r="M362" s="262"/>
      <c r="N362" s="263"/>
      <c r="O362" s="263"/>
      <c r="P362" s="264">
        <f>SUM(P363:P416)</f>
        <v>0</v>
      </c>
      <c r="Q362" s="263"/>
      <c r="R362" s="264">
        <f>SUM(R363:R416)</f>
        <v>0</v>
      </c>
      <c r="S362" s="263"/>
      <c r="T362" s="265">
        <f>SUM(T363:T416)</f>
        <v>0</v>
      </c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R362" s="266" t="s">
        <v>157</v>
      </c>
      <c r="AT362" s="267" t="s">
        <v>74</v>
      </c>
      <c r="AU362" s="267" t="s">
        <v>83</v>
      </c>
      <c r="AY362" s="266" t="s">
        <v>125</v>
      </c>
      <c r="BK362" s="268">
        <f>SUM(BK363:BK416)</f>
        <v>0</v>
      </c>
    </row>
    <row r="363" s="2" customFormat="1" ht="16.5" customHeight="1">
      <c r="A363" s="39"/>
      <c r="B363" s="40"/>
      <c r="C363" s="204" t="s">
        <v>377</v>
      </c>
      <c r="D363" s="204" t="s">
        <v>120</v>
      </c>
      <c r="E363" s="205" t="s">
        <v>341</v>
      </c>
      <c r="F363" s="206" t="s">
        <v>339</v>
      </c>
      <c r="G363" s="207" t="s">
        <v>342</v>
      </c>
      <c r="H363" s="208">
        <v>1</v>
      </c>
      <c r="I363" s="209"/>
      <c r="J363" s="210">
        <f>ROUND(I363*H363,2)</f>
        <v>0</v>
      </c>
      <c r="K363" s="211"/>
      <c r="L363" s="45"/>
      <c r="M363" s="212" t="s">
        <v>1</v>
      </c>
      <c r="N363" s="213" t="s">
        <v>40</v>
      </c>
      <c r="O363" s="92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343</v>
      </c>
      <c r="AT363" s="216" t="s">
        <v>120</v>
      </c>
      <c r="AU363" s="216" t="s">
        <v>85</v>
      </c>
      <c r="AY363" s="18" t="s">
        <v>125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83</v>
      </c>
      <c r="BK363" s="217">
        <f>ROUND(I363*H363,2)</f>
        <v>0</v>
      </c>
      <c r="BL363" s="18" t="s">
        <v>343</v>
      </c>
      <c r="BM363" s="216" t="s">
        <v>344</v>
      </c>
    </row>
    <row r="364" s="2" customFormat="1">
      <c r="A364" s="39"/>
      <c r="B364" s="40"/>
      <c r="C364" s="41"/>
      <c r="D364" s="218" t="s">
        <v>127</v>
      </c>
      <c r="E364" s="41"/>
      <c r="F364" s="219" t="s">
        <v>339</v>
      </c>
      <c r="G364" s="41"/>
      <c r="H364" s="41"/>
      <c r="I364" s="220"/>
      <c r="J364" s="41"/>
      <c r="K364" s="41"/>
      <c r="L364" s="45"/>
      <c r="M364" s="221"/>
      <c r="N364" s="222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127</v>
      </c>
      <c r="AU364" s="18" t="s">
        <v>85</v>
      </c>
    </row>
    <row r="365" s="13" customFormat="1">
      <c r="A365" s="13"/>
      <c r="B365" s="233"/>
      <c r="C365" s="234"/>
      <c r="D365" s="218" t="s">
        <v>128</v>
      </c>
      <c r="E365" s="235" t="s">
        <v>1</v>
      </c>
      <c r="F365" s="236" t="s">
        <v>523</v>
      </c>
      <c r="G365" s="234"/>
      <c r="H365" s="237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128</v>
      </c>
      <c r="AU365" s="243" t="s">
        <v>85</v>
      </c>
      <c r="AV365" s="13" t="s">
        <v>85</v>
      </c>
      <c r="AW365" s="13" t="s">
        <v>31</v>
      </c>
      <c r="AX365" s="13" t="s">
        <v>83</v>
      </c>
      <c r="AY365" s="243" t="s">
        <v>125</v>
      </c>
    </row>
    <row r="366" s="2" customFormat="1" ht="16.5" customHeight="1">
      <c r="A366" s="39"/>
      <c r="B366" s="40"/>
      <c r="C366" s="204" t="s">
        <v>382</v>
      </c>
      <c r="D366" s="204" t="s">
        <v>120</v>
      </c>
      <c r="E366" s="205" t="s">
        <v>347</v>
      </c>
      <c r="F366" s="206" t="s">
        <v>348</v>
      </c>
      <c r="G366" s="207" t="s">
        <v>349</v>
      </c>
      <c r="H366" s="208">
        <v>1</v>
      </c>
      <c r="I366" s="209"/>
      <c r="J366" s="210">
        <f>ROUND(I366*H366,2)</f>
        <v>0</v>
      </c>
      <c r="K366" s="211"/>
      <c r="L366" s="45"/>
      <c r="M366" s="212" t="s">
        <v>1</v>
      </c>
      <c r="N366" s="213" t="s">
        <v>40</v>
      </c>
      <c r="O366" s="92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343</v>
      </c>
      <c r="AT366" s="216" t="s">
        <v>120</v>
      </c>
      <c r="AU366" s="216" t="s">
        <v>85</v>
      </c>
      <c r="AY366" s="18" t="s">
        <v>125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83</v>
      </c>
      <c r="BK366" s="217">
        <f>ROUND(I366*H366,2)</f>
        <v>0</v>
      </c>
      <c r="BL366" s="18" t="s">
        <v>343</v>
      </c>
      <c r="BM366" s="216" t="s">
        <v>350</v>
      </c>
    </row>
    <row r="367" s="2" customFormat="1">
      <c r="A367" s="39"/>
      <c r="B367" s="40"/>
      <c r="C367" s="41"/>
      <c r="D367" s="218" t="s">
        <v>127</v>
      </c>
      <c r="E367" s="41"/>
      <c r="F367" s="219" t="s">
        <v>351</v>
      </c>
      <c r="G367" s="41"/>
      <c r="H367" s="41"/>
      <c r="I367" s="220"/>
      <c r="J367" s="41"/>
      <c r="K367" s="41"/>
      <c r="L367" s="45"/>
      <c r="M367" s="221"/>
      <c r="N367" s="222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127</v>
      </c>
      <c r="AU367" s="18" t="s">
        <v>85</v>
      </c>
    </row>
    <row r="368" s="12" customFormat="1">
      <c r="A368" s="12"/>
      <c r="B368" s="223"/>
      <c r="C368" s="224"/>
      <c r="D368" s="218" t="s">
        <v>128</v>
      </c>
      <c r="E368" s="225" t="s">
        <v>1</v>
      </c>
      <c r="F368" s="226" t="s">
        <v>352</v>
      </c>
      <c r="G368" s="224"/>
      <c r="H368" s="225" t="s">
        <v>1</v>
      </c>
      <c r="I368" s="227"/>
      <c r="J368" s="224"/>
      <c r="K368" s="224"/>
      <c r="L368" s="228"/>
      <c r="M368" s="229"/>
      <c r="N368" s="230"/>
      <c r="O368" s="230"/>
      <c r="P368" s="230"/>
      <c r="Q368" s="230"/>
      <c r="R368" s="230"/>
      <c r="S368" s="230"/>
      <c r="T368" s="231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2" t="s">
        <v>128</v>
      </c>
      <c r="AU368" s="232" t="s">
        <v>85</v>
      </c>
      <c r="AV368" s="12" t="s">
        <v>83</v>
      </c>
      <c r="AW368" s="12" t="s">
        <v>31</v>
      </c>
      <c r="AX368" s="12" t="s">
        <v>75</v>
      </c>
      <c r="AY368" s="232" t="s">
        <v>125</v>
      </c>
    </row>
    <row r="369" s="12" customFormat="1">
      <c r="A369" s="12"/>
      <c r="B369" s="223"/>
      <c r="C369" s="224"/>
      <c r="D369" s="218" t="s">
        <v>128</v>
      </c>
      <c r="E369" s="225" t="s">
        <v>1</v>
      </c>
      <c r="F369" s="226" t="s">
        <v>353</v>
      </c>
      <c r="G369" s="224"/>
      <c r="H369" s="225" t="s">
        <v>1</v>
      </c>
      <c r="I369" s="227"/>
      <c r="J369" s="224"/>
      <c r="K369" s="224"/>
      <c r="L369" s="228"/>
      <c r="M369" s="229"/>
      <c r="N369" s="230"/>
      <c r="O369" s="230"/>
      <c r="P369" s="230"/>
      <c r="Q369" s="230"/>
      <c r="R369" s="230"/>
      <c r="S369" s="230"/>
      <c r="T369" s="231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2" t="s">
        <v>128</v>
      </c>
      <c r="AU369" s="232" t="s">
        <v>85</v>
      </c>
      <c r="AV369" s="12" t="s">
        <v>83</v>
      </c>
      <c r="AW369" s="12" t="s">
        <v>31</v>
      </c>
      <c r="AX369" s="12" t="s">
        <v>75</v>
      </c>
      <c r="AY369" s="232" t="s">
        <v>125</v>
      </c>
    </row>
    <row r="370" s="13" customFormat="1">
      <c r="A370" s="13"/>
      <c r="B370" s="233"/>
      <c r="C370" s="234"/>
      <c r="D370" s="218" t="s">
        <v>128</v>
      </c>
      <c r="E370" s="235" t="s">
        <v>1</v>
      </c>
      <c r="F370" s="236" t="s">
        <v>354</v>
      </c>
      <c r="G370" s="234"/>
      <c r="H370" s="237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128</v>
      </c>
      <c r="AU370" s="243" t="s">
        <v>85</v>
      </c>
      <c r="AV370" s="13" t="s">
        <v>85</v>
      </c>
      <c r="AW370" s="13" t="s">
        <v>31</v>
      </c>
      <c r="AX370" s="13" t="s">
        <v>83</v>
      </c>
      <c r="AY370" s="243" t="s">
        <v>125</v>
      </c>
    </row>
    <row r="371" s="2" customFormat="1" ht="21.75" customHeight="1">
      <c r="A371" s="39"/>
      <c r="B371" s="40"/>
      <c r="C371" s="204" t="s">
        <v>386</v>
      </c>
      <c r="D371" s="204" t="s">
        <v>120</v>
      </c>
      <c r="E371" s="205" t="s">
        <v>524</v>
      </c>
      <c r="F371" s="206" t="s">
        <v>525</v>
      </c>
      <c r="G371" s="207" t="s">
        <v>526</v>
      </c>
      <c r="H371" s="208">
        <v>1</v>
      </c>
      <c r="I371" s="209"/>
      <c r="J371" s="210">
        <f>ROUND(I371*H371,2)</f>
        <v>0</v>
      </c>
      <c r="K371" s="211"/>
      <c r="L371" s="45"/>
      <c r="M371" s="212" t="s">
        <v>1</v>
      </c>
      <c r="N371" s="213" t="s">
        <v>40</v>
      </c>
      <c r="O371" s="92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343</v>
      </c>
      <c r="AT371" s="216" t="s">
        <v>120</v>
      </c>
      <c r="AU371" s="216" t="s">
        <v>85</v>
      </c>
      <c r="AY371" s="18" t="s">
        <v>125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83</v>
      </c>
      <c r="BK371" s="217">
        <f>ROUND(I371*H371,2)</f>
        <v>0</v>
      </c>
      <c r="BL371" s="18" t="s">
        <v>343</v>
      </c>
      <c r="BM371" s="216" t="s">
        <v>527</v>
      </c>
    </row>
    <row r="372" s="2" customFormat="1">
      <c r="A372" s="39"/>
      <c r="B372" s="40"/>
      <c r="C372" s="41"/>
      <c r="D372" s="218" t="s">
        <v>127</v>
      </c>
      <c r="E372" s="41"/>
      <c r="F372" s="219" t="s">
        <v>528</v>
      </c>
      <c r="G372" s="41"/>
      <c r="H372" s="41"/>
      <c r="I372" s="220"/>
      <c r="J372" s="41"/>
      <c r="K372" s="41"/>
      <c r="L372" s="45"/>
      <c r="M372" s="221"/>
      <c r="N372" s="222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127</v>
      </c>
      <c r="AU372" s="18" t="s">
        <v>85</v>
      </c>
    </row>
    <row r="373" s="12" customFormat="1">
      <c r="A373" s="12"/>
      <c r="B373" s="223"/>
      <c r="C373" s="224"/>
      <c r="D373" s="218" t="s">
        <v>128</v>
      </c>
      <c r="E373" s="225" t="s">
        <v>1</v>
      </c>
      <c r="F373" s="226" t="s">
        <v>529</v>
      </c>
      <c r="G373" s="224"/>
      <c r="H373" s="225" t="s">
        <v>1</v>
      </c>
      <c r="I373" s="227"/>
      <c r="J373" s="224"/>
      <c r="K373" s="224"/>
      <c r="L373" s="228"/>
      <c r="M373" s="229"/>
      <c r="N373" s="230"/>
      <c r="O373" s="230"/>
      <c r="P373" s="230"/>
      <c r="Q373" s="230"/>
      <c r="R373" s="230"/>
      <c r="S373" s="230"/>
      <c r="T373" s="231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2" t="s">
        <v>128</v>
      </c>
      <c r="AU373" s="232" t="s">
        <v>85</v>
      </c>
      <c r="AV373" s="12" t="s">
        <v>83</v>
      </c>
      <c r="AW373" s="12" t="s">
        <v>31</v>
      </c>
      <c r="AX373" s="12" t="s">
        <v>75</v>
      </c>
      <c r="AY373" s="232" t="s">
        <v>125</v>
      </c>
    </row>
    <row r="374" s="12" customFormat="1">
      <c r="A374" s="12"/>
      <c r="B374" s="223"/>
      <c r="C374" s="224"/>
      <c r="D374" s="218" t="s">
        <v>128</v>
      </c>
      <c r="E374" s="225" t="s">
        <v>1</v>
      </c>
      <c r="F374" s="226" t="s">
        <v>530</v>
      </c>
      <c r="G374" s="224"/>
      <c r="H374" s="225" t="s">
        <v>1</v>
      </c>
      <c r="I374" s="227"/>
      <c r="J374" s="224"/>
      <c r="K374" s="224"/>
      <c r="L374" s="228"/>
      <c r="M374" s="229"/>
      <c r="N374" s="230"/>
      <c r="O374" s="230"/>
      <c r="P374" s="230"/>
      <c r="Q374" s="230"/>
      <c r="R374" s="230"/>
      <c r="S374" s="230"/>
      <c r="T374" s="231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2" t="s">
        <v>128</v>
      </c>
      <c r="AU374" s="232" t="s">
        <v>85</v>
      </c>
      <c r="AV374" s="12" t="s">
        <v>83</v>
      </c>
      <c r="AW374" s="12" t="s">
        <v>31</v>
      </c>
      <c r="AX374" s="12" t="s">
        <v>75</v>
      </c>
      <c r="AY374" s="232" t="s">
        <v>125</v>
      </c>
    </row>
    <row r="375" s="12" customFormat="1">
      <c r="A375" s="12"/>
      <c r="B375" s="223"/>
      <c r="C375" s="224"/>
      <c r="D375" s="218" t="s">
        <v>128</v>
      </c>
      <c r="E375" s="225" t="s">
        <v>1</v>
      </c>
      <c r="F375" s="226" t="s">
        <v>531</v>
      </c>
      <c r="G375" s="224"/>
      <c r="H375" s="225" t="s">
        <v>1</v>
      </c>
      <c r="I375" s="227"/>
      <c r="J375" s="224"/>
      <c r="K375" s="224"/>
      <c r="L375" s="228"/>
      <c r="M375" s="229"/>
      <c r="N375" s="230"/>
      <c r="O375" s="230"/>
      <c r="P375" s="230"/>
      <c r="Q375" s="230"/>
      <c r="R375" s="230"/>
      <c r="S375" s="230"/>
      <c r="T375" s="231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32" t="s">
        <v>128</v>
      </c>
      <c r="AU375" s="232" t="s">
        <v>85</v>
      </c>
      <c r="AV375" s="12" t="s">
        <v>83</v>
      </c>
      <c r="AW375" s="12" t="s">
        <v>31</v>
      </c>
      <c r="AX375" s="12" t="s">
        <v>75</v>
      </c>
      <c r="AY375" s="232" t="s">
        <v>125</v>
      </c>
    </row>
    <row r="376" s="13" customFormat="1">
      <c r="A376" s="13"/>
      <c r="B376" s="233"/>
      <c r="C376" s="234"/>
      <c r="D376" s="218" t="s">
        <v>128</v>
      </c>
      <c r="E376" s="235" t="s">
        <v>1</v>
      </c>
      <c r="F376" s="236" t="s">
        <v>532</v>
      </c>
      <c r="G376" s="234"/>
      <c r="H376" s="237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128</v>
      </c>
      <c r="AU376" s="243" t="s">
        <v>85</v>
      </c>
      <c r="AV376" s="13" t="s">
        <v>85</v>
      </c>
      <c r="AW376" s="13" t="s">
        <v>31</v>
      </c>
      <c r="AX376" s="13" t="s">
        <v>83</v>
      </c>
      <c r="AY376" s="243" t="s">
        <v>125</v>
      </c>
    </row>
    <row r="377" s="2" customFormat="1" ht="21.75" customHeight="1">
      <c r="A377" s="39"/>
      <c r="B377" s="40"/>
      <c r="C377" s="204" t="s">
        <v>392</v>
      </c>
      <c r="D377" s="204" t="s">
        <v>120</v>
      </c>
      <c r="E377" s="205" t="s">
        <v>356</v>
      </c>
      <c r="F377" s="206" t="s">
        <v>357</v>
      </c>
      <c r="G377" s="207" t="s">
        <v>349</v>
      </c>
      <c r="H377" s="208">
        <v>1</v>
      </c>
      <c r="I377" s="209"/>
      <c r="J377" s="210">
        <f>ROUND(I377*H377,2)</f>
        <v>0</v>
      </c>
      <c r="K377" s="211"/>
      <c r="L377" s="45"/>
      <c r="M377" s="212" t="s">
        <v>1</v>
      </c>
      <c r="N377" s="213" t="s">
        <v>40</v>
      </c>
      <c r="O377" s="92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343</v>
      </c>
      <c r="AT377" s="216" t="s">
        <v>120</v>
      </c>
      <c r="AU377" s="216" t="s">
        <v>85</v>
      </c>
      <c r="AY377" s="18" t="s">
        <v>125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83</v>
      </c>
      <c r="BK377" s="217">
        <f>ROUND(I377*H377,2)</f>
        <v>0</v>
      </c>
      <c r="BL377" s="18" t="s">
        <v>343</v>
      </c>
      <c r="BM377" s="216" t="s">
        <v>358</v>
      </c>
    </row>
    <row r="378" s="2" customFormat="1">
      <c r="A378" s="39"/>
      <c r="B378" s="40"/>
      <c r="C378" s="41"/>
      <c r="D378" s="218" t="s">
        <v>127</v>
      </c>
      <c r="E378" s="41"/>
      <c r="F378" s="219" t="s">
        <v>359</v>
      </c>
      <c r="G378" s="41"/>
      <c r="H378" s="41"/>
      <c r="I378" s="220"/>
      <c r="J378" s="41"/>
      <c r="K378" s="41"/>
      <c r="L378" s="45"/>
      <c r="M378" s="221"/>
      <c r="N378" s="222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127</v>
      </c>
      <c r="AU378" s="18" t="s">
        <v>85</v>
      </c>
    </row>
    <row r="379" s="13" customFormat="1">
      <c r="A379" s="13"/>
      <c r="B379" s="233"/>
      <c r="C379" s="234"/>
      <c r="D379" s="218" t="s">
        <v>128</v>
      </c>
      <c r="E379" s="235" t="s">
        <v>1</v>
      </c>
      <c r="F379" s="236" t="s">
        <v>360</v>
      </c>
      <c r="G379" s="234"/>
      <c r="H379" s="237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128</v>
      </c>
      <c r="AU379" s="243" t="s">
        <v>85</v>
      </c>
      <c r="AV379" s="13" t="s">
        <v>85</v>
      </c>
      <c r="AW379" s="13" t="s">
        <v>31</v>
      </c>
      <c r="AX379" s="13" t="s">
        <v>83</v>
      </c>
      <c r="AY379" s="243" t="s">
        <v>125</v>
      </c>
    </row>
    <row r="380" s="2" customFormat="1" ht="16.5" customHeight="1">
      <c r="A380" s="39"/>
      <c r="B380" s="40"/>
      <c r="C380" s="204" t="s">
        <v>400</v>
      </c>
      <c r="D380" s="204" t="s">
        <v>120</v>
      </c>
      <c r="E380" s="205" t="s">
        <v>362</v>
      </c>
      <c r="F380" s="206" t="s">
        <v>363</v>
      </c>
      <c r="G380" s="207" t="s">
        <v>349</v>
      </c>
      <c r="H380" s="208">
        <v>1</v>
      </c>
      <c r="I380" s="209"/>
      <c r="J380" s="210">
        <f>ROUND(I380*H380,2)</f>
        <v>0</v>
      </c>
      <c r="K380" s="211"/>
      <c r="L380" s="45"/>
      <c r="M380" s="212" t="s">
        <v>1</v>
      </c>
      <c r="N380" s="213" t="s">
        <v>40</v>
      </c>
      <c r="O380" s="92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343</v>
      </c>
      <c r="AT380" s="216" t="s">
        <v>120</v>
      </c>
      <c r="AU380" s="216" t="s">
        <v>85</v>
      </c>
      <c r="AY380" s="18" t="s">
        <v>125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83</v>
      </c>
      <c r="BK380" s="217">
        <f>ROUND(I380*H380,2)</f>
        <v>0</v>
      </c>
      <c r="BL380" s="18" t="s">
        <v>343</v>
      </c>
      <c r="BM380" s="216" t="s">
        <v>364</v>
      </c>
    </row>
    <row r="381" s="2" customFormat="1">
      <c r="A381" s="39"/>
      <c r="B381" s="40"/>
      <c r="C381" s="41"/>
      <c r="D381" s="218" t="s">
        <v>127</v>
      </c>
      <c r="E381" s="41"/>
      <c r="F381" s="219" t="s">
        <v>365</v>
      </c>
      <c r="G381" s="41"/>
      <c r="H381" s="41"/>
      <c r="I381" s="220"/>
      <c r="J381" s="41"/>
      <c r="K381" s="41"/>
      <c r="L381" s="45"/>
      <c r="M381" s="221"/>
      <c r="N381" s="222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127</v>
      </c>
      <c r="AU381" s="18" t="s">
        <v>85</v>
      </c>
    </row>
    <row r="382" s="13" customFormat="1">
      <c r="A382" s="13"/>
      <c r="B382" s="233"/>
      <c r="C382" s="234"/>
      <c r="D382" s="218" t="s">
        <v>128</v>
      </c>
      <c r="E382" s="235" t="s">
        <v>1</v>
      </c>
      <c r="F382" s="236" t="s">
        <v>366</v>
      </c>
      <c r="G382" s="234"/>
      <c r="H382" s="237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128</v>
      </c>
      <c r="AU382" s="243" t="s">
        <v>85</v>
      </c>
      <c r="AV382" s="13" t="s">
        <v>85</v>
      </c>
      <c r="AW382" s="13" t="s">
        <v>31</v>
      </c>
      <c r="AX382" s="13" t="s">
        <v>83</v>
      </c>
      <c r="AY382" s="243" t="s">
        <v>125</v>
      </c>
    </row>
    <row r="383" s="2" customFormat="1" ht="16.5" customHeight="1">
      <c r="A383" s="39"/>
      <c r="B383" s="40"/>
      <c r="C383" s="204" t="s">
        <v>405</v>
      </c>
      <c r="D383" s="204" t="s">
        <v>120</v>
      </c>
      <c r="E383" s="205" t="s">
        <v>368</v>
      </c>
      <c r="F383" s="206" t="s">
        <v>369</v>
      </c>
      <c r="G383" s="207" t="s">
        <v>349</v>
      </c>
      <c r="H383" s="208">
        <v>1</v>
      </c>
      <c r="I383" s="209"/>
      <c r="J383" s="210">
        <f>ROUND(I383*H383,2)</f>
        <v>0</v>
      </c>
      <c r="K383" s="211"/>
      <c r="L383" s="45"/>
      <c r="M383" s="212" t="s">
        <v>1</v>
      </c>
      <c r="N383" s="213" t="s">
        <v>40</v>
      </c>
      <c r="O383" s="92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343</v>
      </c>
      <c r="AT383" s="216" t="s">
        <v>120</v>
      </c>
      <c r="AU383" s="216" t="s">
        <v>85</v>
      </c>
      <c r="AY383" s="18" t="s">
        <v>125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83</v>
      </c>
      <c r="BK383" s="217">
        <f>ROUND(I383*H383,2)</f>
        <v>0</v>
      </c>
      <c r="BL383" s="18" t="s">
        <v>343</v>
      </c>
      <c r="BM383" s="216" t="s">
        <v>370</v>
      </c>
    </row>
    <row r="384" s="2" customFormat="1">
      <c r="A384" s="39"/>
      <c r="B384" s="40"/>
      <c r="C384" s="41"/>
      <c r="D384" s="218" t="s">
        <v>127</v>
      </c>
      <c r="E384" s="41"/>
      <c r="F384" s="219" t="s">
        <v>369</v>
      </c>
      <c r="G384" s="41"/>
      <c r="H384" s="41"/>
      <c r="I384" s="220"/>
      <c r="J384" s="41"/>
      <c r="K384" s="41"/>
      <c r="L384" s="45"/>
      <c r="M384" s="221"/>
      <c r="N384" s="222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127</v>
      </c>
      <c r="AU384" s="18" t="s">
        <v>85</v>
      </c>
    </row>
    <row r="385" s="12" customFormat="1">
      <c r="A385" s="12"/>
      <c r="B385" s="223"/>
      <c r="C385" s="224"/>
      <c r="D385" s="218" t="s">
        <v>128</v>
      </c>
      <c r="E385" s="225" t="s">
        <v>1</v>
      </c>
      <c r="F385" s="226" t="s">
        <v>371</v>
      </c>
      <c r="G385" s="224"/>
      <c r="H385" s="225" t="s">
        <v>1</v>
      </c>
      <c r="I385" s="227"/>
      <c r="J385" s="224"/>
      <c r="K385" s="224"/>
      <c r="L385" s="228"/>
      <c r="M385" s="229"/>
      <c r="N385" s="230"/>
      <c r="O385" s="230"/>
      <c r="P385" s="230"/>
      <c r="Q385" s="230"/>
      <c r="R385" s="230"/>
      <c r="S385" s="230"/>
      <c r="T385" s="231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32" t="s">
        <v>128</v>
      </c>
      <c r="AU385" s="232" t="s">
        <v>85</v>
      </c>
      <c r="AV385" s="12" t="s">
        <v>83</v>
      </c>
      <c r="AW385" s="12" t="s">
        <v>31</v>
      </c>
      <c r="AX385" s="12" t="s">
        <v>75</v>
      </c>
      <c r="AY385" s="232" t="s">
        <v>125</v>
      </c>
    </row>
    <row r="386" s="13" customFormat="1">
      <c r="A386" s="13"/>
      <c r="B386" s="233"/>
      <c r="C386" s="234"/>
      <c r="D386" s="218" t="s">
        <v>128</v>
      </c>
      <c r="E386" s="235" t="s">
        <v>1</v>
      </c>
      <c r="F386" s="236" t="s">
        <v>372</v>
      </c>
      <c r="G386" s="234"/>
      <c r="H386" s="237">
        <v>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128</v>
      </c>
      <c r="AU386" s="243" t="s">
        <v>85</v>
      </c>
      <c r="AV386" s="13" t="s">
        <v>85</v>
      </c>
      <c r="AW386" s="13" t="s">
        <v>31</v>
      </c>
      <c r="AX386" s="13" t="s">
        <v>83</v>
      </c>
      <c r="AY386" s="243" t="s">
        <v>125</v>
      </c>
    </row>
    <row r="387" s="2" customFormat="1" ht="21.75" customHeight="1">
      <c r="A387" s="39"/>
      <c r="B387" s="40"/>
      <c r="C387" s="204" t="s">
        <v>533</v>
      </c>
      <c r="D387" s="204" t="s">
        <v>120</v>
      </c>
      <c r="E387" s="205" t="s">
        <v>374</v>
      </c>
      <c r="F387" s="206" t="s">
        <v>375</v>
      </c>
      <c r="G387" s="207" t="s">
        <v>342</v>
      </c>
      <c r="H387" s="208">
        <v>1</v>
      </c>
      <c r="I387" s="209"/>
      <c r="J387" s="210">
        <f>ROUND(I387*H387,2)</f>
        <v>0</v>
      </c>
      <c r="K387" s="211"/>
      <c r="L387" s="45"/>
      <c r="M387" s="212" t="s">
        <v>1</v>
      </c>
      <c r="N387" s="213" t="s">
        <v>40</v>
      </c>
      <c r="O387" s="92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343</v>
      </c>
      <c r="AT387" s="216" t="s">
        <v>120</v>
      </c>
      <c r="AU387" s="216" t="s">
        <v>85</v>
      </c>
      <c r="AY387" s="18" t="s">
        <v>125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83</v>
      </c>
      <c r="BK387" s="217">
        <f>ROUND(I387*H387,2)</f>
        <v>0</v>
      </c>
      <c r="BL387" s="18" t="s">
        <v>343</v>
      </c>
      <c r="BM387" s="216" t="s">
        <v>376</v>
      </c>
    </row>
    <row r="388" s="2" customFormat="1">
      <c r="A388" s="39"/>
      <c r="B388" s="40"/>
      <c r="C388" s="41"/>
      <c r="D388" s="218" t="s">
        <v>127</v>
      </c>
      <c r="E388" s="41"/>
      <c r="F388" s="219" t="s">
        <v>375</v>
      </c>
      <c r="G388" s="41"/>
      <c r="H388" s="41"/>
      <c r="I388" s="220"/>
      <c r="J388" s="41"/>
      <c r="K388" s="41"/>
      <c r="L388" s="45"/>
      <c r="M388" s="221"/>
      <c r="N388" s="222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127</v>
      </c>
      <c r="AU388" s="18" t="s">
        <v>85</v>
      </c>
    </row>
    <row r="389" s="2" customFormat="1" ht="44.25" customHeight="1">
      <c r="A389" s="39"/>
      <c r="B389" s="40"/>
      <c r="C389" s="204" t="s">
        <v>534</v>
      </c>
      <c r="D389" s="204" t="s">
        <v>120</v>
      </c>
      <c r="E389" s="205" t="s">
        <v>535</v>
      </c>
      <c r="F389" s="206" t="s">
        <v>536</v>
      </c>
      <c r="G389" s="207" t="s">
        <v>537</v>
      </c>
      <c r="H389" s="208">
        <v>1</v>
      </c>
      <c r="I389" s="209"/>
      <c r="J389" s="210">
        <f>ROUND(I389*H389,2)</f>
        <v>0</v>
      </c>
      <c r="K389" s="211"/>
      <c r="L389" s="45"/>
      <c r="M389" s="212" t="s">
        <v>1</v>
      </c>
      <c r="N389" s="213" t="s">
        <v>40</v>
      </c>
      <c r="O389" s="92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343</v>
      </c>
      <c r="AT389" s="216" t="s">
        <v>120</v>
      </c>
      <c r="AU389" s="216" t="s">
        <v>85</v>
      </c>
      <c r="AY389" s="18" t="s">
        <v>125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83</v>
      </c>
      <c r="BK389" s="217">
        <f>ROUND(I389*H389,2)</f>
        <v>0</v>
      </c>
      <c r="BL389" s="18" t="s">
        <v>343</v>
      </c>
      <c r="BM389" s="216" t="s">
        <v>538</v>
      </c>
    </row>
    <row r="390" s="2" customFormat="1">
      <c r="A390" s="39"/>
      <c r="B390" s="40"/>
      <c r="C390" s="41"/>
      <c r="D390" s="218" t="s">
        <v>127</v>
      </c>
      <c r="E390" s="41"/>
      <c r="F390" s="219" t="s">
        <v>539</v>
      </c>
      <c r="G390" s="41"/>
      <c r="H390" s="41"/>
      <c r="I390" s="220"/>
      <c r="J390" s="41"/>
      <c r="K390" s="41"/>
      <c r="L390" s="45"/>
      <c r="M390" s="221"/>
      <c r="N390" s="222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127</v>
      </c>
      <c r="AU390" s="18" t="s">
        <v>85</v>
      </c>
    </row>
    <row r="391" s="12" customFormat="1">
      <c r="A391" s="12"/>
      <c r="B391" s="223"/>
      <c r="C391" s="224"/>
      <c r="D391" s="218" t="s">
        <v>128</v>
      </c>
      <c r="E391" s="225" t="s">
        <v>1</v>
      </c>
      <c r="F391" s="226" t="s">
        <v>411</v>
      </c>
      <c r="G391" s="224"/>
      <c r="H391" s="225" t="s">
        <v>1</v>
      </c>
      <c r="I391" s="227"/>
      <c r="J391" s="224"/>
      <c r="K391" s="224"/>
      <c r="L391" s="228"/>
      <c r="M391" s="229"/>
      <c r="N391" s="230"/>
      <c r="O391" s="230"/>
      <c r="P391" s="230"/>
      <c r="Q391" s="230"/>
      <c r="R391" s="230"/>
      <c r="S391" s="230"/>
      <c r="T391" s="231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32" t="s">
        <v>128</v>
      </c>
      <c r="AU391" s="232" t="s">
        <v>85</v>
      </c>
      <c r="AV391" s="12" t="s">
        <v>83</v>
      </c>
      <c r="AW391" s="12" t="s">
        <v>31</v>
      </c>
      <c r="AX391" s="12" t="s">
        <v>75</v>
      </c>
      <c r="AY391" s="232" t="s">
        <v>125</v>
      </c>
    </row>
    <row r="392" s="12" customFormat="1">
      <c r="A392" s="12"/>
      <c r="B392" s="223"/>
      <c r="C392" s="224"/>
      <c r="D392" s="218" t="s">
        <v>128</v>
      </c>
      <c r="E392" s="225" t="s">
        <v>1</v>
      </c>
      <c r="F392" s="226" t="s">
        <v>540</v>
      </c>
      <c r="G392" s="224"/>
      <c r="H392" s="225" t="s">
        <v>1</v>
      </c>
      <c r="I392" s="227"/>
      <c r="J392" s="224"/>
      <c r="K392" s="224"/>
      <c r="L392" s="228"/>
      <c r="M392" s="229"/>
      <c r="N392" s="230"/>
      <c r="O392" s="230"/>
      <c r="P392" s="230"/>
      <c r="Q392" s="230"/>
      <c r="R392" s="230"/>
      <c r="S392" s="230"/>
      <c r="T392" s="231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32" t="s">
        <v>128</v>
      </c>
      <c r="AU392" s="232" t="s">
        <v>85</v>
      </c>
      <c r="AV392" s="12" t="s">
        <v>83</v>
      </c>
      <c r="AW392" s="12" t="s">
        <v>31</v>
      </c>
      <c r="AX392" s="12" t="s">
        <v>75</v>
      </c>
      <c r="AY392" s="232" t="s">
        <v>125</v>
      </c>
    </row>
    <row r="393" s="12" customFormat="1">
      <c r="A393" s="12"/>
      <c r="B393" s="223"/>
      <c r="C393" s="224"/>
      <c r="D393" s="218" t="s">
        <v>128</v>
      </c>
      <c r="E393" s="225" t="s">
        <v>1</v>
      </c>
      <c r="F393" s="226" t="s">
        <v>541</v>
      </c>
      <c r="G393" s="224"/>
      <c r="H393" s="225" t="s">
        <v>1</v>
      </c>
      <c r="I393" s="227"/>
      <c r="J393" s="224"/>
      <c r="K393" s="224"/>
      <c r="L393" s="228"/>
      <c r="M393" s="229"/>
      <c r="N393" s="230"/>
      <c r="O393" s="230"/>
      <c r="P393" s="230"/>
      <c r="Q393" s="230"/>
      <c r="R393" s="230"/>
      <c r="S393" s="230"/>
      <c r="T393" s="231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32" t="s">
        <v>128</v>
      </c>
      <c r="AU393" s="232" t="s">
        <v>85</v>
      </c>
      <c r="AV393" s="12" t="s">
        <v>83</v>
      </c>
      <c r="AW393" s="12" t="s">
        <v>31</v>
      </c>
      <c r="AX393" s="12" t="s">
        <v>75</v>
      </c>
      <c r="AY393" s="232" t="s">
        <v>125</v>
      </c>
    </row>
    <row r="394" s="12" customFormat="1">
      <c r="A394" s="12"/>
      <c r="B394" s="223"/>
      <c r="C394" s="224"/>
      <c r="D394" s="218" t="s">
        <v>128</v>
      </c>
      <c r="E394" s="225" t="s">
        <v>1</v>
      </c>
      <c r="F394" s="226" t="s">
        <v>542</v>
      </c>
      <c r="G394" s="224"/>
      <c r="H394" s="225" t="s">
        <v>1</v>
      </c>
      <c r="I394" s="227"/>
      <c r="J394" s="224"/>
      <c r="K394" s="224"/>
      <c r="L394" s="228"/>
      <c r="M394" s="229"/>
      <c r="N394" s="230"/>
      <c r="O394" s="230"/>
      <c r="P394" s="230"/>
      <c r="Q394" s="230"/>
      <c r="R394" s="230"/>
      <c r="S394" s="230"/>
      <c r="T394" s="231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32" t="s">
        <v>128</v>
      </c>
      <c r="AU394" s="232" t="s">
        <v>85</v>
      </c>
      <c r="AV394" s="12" t="s">
        <v>83</v>
      </c>
      <c r="AW394" s="12" t="s">
        <v>31</v>
      </c>
      <c r="AX394" s="12" t="s">
        <v>75</v>
      </c>
      <c r="AY394" s="232" t="s">
        <v>125</v>
      </c>
    </row>
    <row r="395" s="13" customFormat="1">
      <c r="A395" s="13"/>
      <c r="B395" s="233"/>
      <c r="C395" s="234"/>
      <c r="D395" s="218" t="s">
        <v>128</v>
      </c>
      <c r="E395" s="235" t="s">
        <v>1</v>
      </c>
      <c r="F395" s="236" t="s">
        <v>543</v>
      </c>
      <c r="G395" s="234"/>
      <c r="H395" s="237">
        <v>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128</v>
      </c>
      <c r="AU395" s="243" t="s">
        <v>85</v>
      </c>
      <c r="AV395" s="13" t="s">
        <v>85</v>
      </c>
      <c r="AW395" s="13" t="s">
        <v>31</v>
      </c>
      <c r="AX395" s="13" t="s">
        <v>83</v>
      </c>
      <c r="AY395" s="243" t="s">
        <v>125</v>
      </c>
    </row>
    <row r="396" s="2" customFormat="1" ht="16.5" customHeight="1">
      <c r="A396" s="39"/>
      <c r="B396" s="40"/>
      <c r="C396" s="204" t="s">
        <v>544</v>
      </c>
      <c r="D396" s="204" t="s">
        <v>120</v>
      </c>
      <c r="E396" s="205" t="s">
        <v>378</v>
      </c>
      <c r="F396" s="206" t="s">
        <v>379</v>
      </c>
      <c r="G396" s="207" t="s">
        <v>349</v>
      </c>
      <c r="H396" s="208">
        <v>1</v>
      </c>
      <c r="I396" s="209"/>
      <c r="J396" s="210">
        <f>ROUND(I396*H396,2)</f>
        <v>0</v>
      </c>
      <c r="K396" s="211"/>
      <c r="L396" s="45"/>
      <c r="M396" s="212" t="s">
        <v>1</v>
      </c>
      <c r="N396" s="213" t="s">
        <v>40</v>
      </c>
      <c r="O396" s="92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343</v>
      </c>
      <c r="AT396" s="216" t="s">
        <v>120</v>
      </c>
      <c r="AU396" s="216" t="s">
        <v>85</v>
      </c>
      <c r="AY396" s="18" t="s">
        <v>125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83</v>
      </c>
      <c r="BK396" s="217">
        <f>ROUND(I396*H396,2)</f>
        <v>0</v>
      </c>
      <c r="BL396" s="18" t="s">
        <v>343</v>
      </c>
      <c r="BM396" s="216" t="s">
        <v>380</v>
      </c>
    </row>
    <row r="397" s="2" customFormat="1">
      <c r="A397" s="39"/>
      <c r="B397" s="40"/>
      <c r="C397" s="41"/>
      <c r="D397" s="218" t="s">
        <v>127</v>
      </c>
      <c r="E397" s="41"/>
      <c r="F397" s="219" t="s">
        <v>379</v>
      </c>
      <c r="G397" s="41"/>
      <c r="H397" s="41"/>
      <c r="I397" s="220"/>
      <c r="J397" s="41"/>
      <c r="K397" s="41"/>
      <c r="L397" s="45"/>
      <c r="M397" s="221"/>
      <c r="N397" s="222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127</v>
      </c>
      <c r="AU397" s="18" t="s">
        <v>85</v>
      </c>
    </row>
    <row r="398" s="13" customFormat="1">
      <c r="A398" s="13"/>
      <c r="B398" s="233"/>
      <c r="C398" s="234"/>
      <c r="D398" s="218" t="s">
        <v>128</v>
      </c>
      <c r="E398" s="235" t="s">
        <v>1</v>
      </c>
      <c r="F398" s="236" t="s">
        <v>545</v>
      </c>
      <c r="G398" s="234"/>
      <c r="H398" s="237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128</v>
      </c>
      <c r="AU398" s="243" t="s">
        <v>85</v>
      </c>
      <c r="AV398" s="13" t="s">
        <v>85</v>
      </c>
      <c r="AW398" s="13" t="s">
        <v>31</v>
      </c>
      <c r="AX398" s="13" t="s">
        <v>83</v>
      </c>
      <c r="AY398" s="243" t="s">
        <v>125</v>
      </c>
    </row>
    <row r="399" s="2" customFormat="1" ht="16.5" customHeight="1">
      <c r="A399" s="39"/>
      <c r="B399" s="40"/>
      <c r="C399" s="204" t="s">
        <v>546</v>
      </c>
      <c r="D399" s="204" t="s">
        <v>120</v>
      </c>
      <c r="E399" s="205" t="s">
        <v>383</v>
      </c>
      <c r="F399" s="206" t="s">
        <v>384</v>
      </c>
      <c r="G399" s="207" t="s">
        <v>349</v>
      </c>
      <c r="H399" s="208">
        <v>1</v>
      </c>
      <c r="I399" s="209"/>
      <c r="J399" s="210">
        <f>ROUND(I399*H399,2)</f>
        <v>0</v>
      </c>
      <c r="K399" s="211"/>
      <c r="L399" s="45"/>
      <c r="M399" s="212" t="s">
        <v>1</v>
      </c>
      <c r="N399" s="213" t="s">
        <v>40</v>
      </c>
      <c r="O399" s="92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343</v>
      </c>
      <c r="AT399" s="216" t="s">
        <v>120</v>
      </c>
      <c r="AU399" s="216" t="s">
        <v>85</v>
      </c>
      <c r="AY399" s="18" t="s">
        <v>125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83</v>
      </c>
      <c r="BK399" s="217">
        <f>ROUND(I399*H399,2)</f>
        <v>0</v>
      </c>
      <c r="BL399" s="18" t="s">
        <v>343</v>
      </c>
      <c r="BM399" s="216" t="s">
        <v>385</v>
      </c>
    </row>
    <row r="400" s="2" customFormat="1">
      <c r="A400" s="39"/>
      <c r="B400" s="40"/>
      <c r="C400" s="41"/>
      <c r="D400" s="218" t="s">
        <v>127</v>
      </c>
      <c r="E400" s="41"/>
      <c r="F400" s="219" t="s">
        <v>384</v>
      </c>
      <c r="G400" s="41"/>
      <c r="H400" s="41"/>
      <c r="I400" s="220"/>
      <c r="J400" s="41"/>
      <c r="K400" s="41"/>
      <c r="L400" s="45"/>
      <c r="M400" s="221"/>
      <c r="N400" s="222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127</v>
      </c>
      <c r="AU400" s="18" t="s">
        <v>85</v>
      </c>
    </row>
    <row r="401" s="13" customFormat="1">
      <c r="A401" s="13"/>
      <c r="B401" s="233"/>
      <c r="C401" s="234"/>
      <c r="D401" s="218" t="s">
        <v>128</v>
      </c>
      <c r="E401" s="235" t="s">
        <v>1</v>
      </c>
      <c r="F401" s="236" t="s">
        <v>547</v>
      </c>
      <c r="G401" s="234"/>
      <c r="H401" s="237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128</v>
      </c>
      <c r="AU401" s="243" t="s">
        <v>85</v>
      </c>
      <c r="AV401" s="13" t="s">
        <v>85</v>
      </c>
      <c r="AW401" s="13" t="s">
        <v>31</v>
      </c>
      <c r="AX401" s="13" t="s">
        <v>83</v>
      </c>
      <c r="AY401" s="243" t="s">
        <v>125</v>
      </c>
    </row>
    <row r="402" s="2" customFormat="1" ht="21.75" customHeight="1">
      <c r="A402" s="39"/>
      <c r="B402" s="40"/>
      <c r="C402" s="204" t="s">
        <v>548</v>
      </c>
      <c r="D402" s="204" t="s">
        <v>120</v>
      </c>
      <c r="E402" s="205" t="s">
        <v>387</v>
      </c>
      <c r="F402" s="206" t="s">
        <v>388</v>
      </c>
      <c r="G402" s="207" t="s">
        <v>349</v>
      </c>
      <c r="H402" s="208">
        <v>1</v>
      </c>
      <c r="I402" s="209"/>
      <c r="J402" s="210">
        <f>ROUND(I402*H402,2)</f>
        <v>0</v>
      </c>
      <c r="K402" s="211"/>
      <c r="L402" s="45"/>
      <c r="M402" s="212" t="s">
        <v>1</v>
      </c>
      <c r="N402" s="213" t="s">
        <v>40</v>
      </c>
      <c r="O402" s="92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343</v>
      </c>
      <c r="AT402" s="216" t="s">
        <v>120</v>
      </c>
      <c r="AU402" s="216" t="s">
        <v>85</v>
      </c>
      <c r="AY402" s="18" t="s">
        <v>125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83</v>
      </c>
      <c r="BK402" s="217">
        <f>ROUND(I402*H402,2)</f>
        <v>0</v>
      </c>
      <c r="BL402" s="18" t="s">
        <v>343</v>
      </c>
      <c r="BM402" s="216" t="s">
        <v>389</v>
      </c>
    </row>
    <row r="403" s="2" customFormat="1">
      <c r="A403" s="39"/>
      <c r="B403" s="40"/>
      <c r="C403" s="41"/>
      <c r="D403" s="218" t="s">
        <v>127</v>
      </c>
      <c r="E403" s="41"/>
      <c r="F403" s="219" t="s">
        <v>388</v>
      </c>
      <c r="G403" s="41"/>
      <c r="H403" s="41"/>
      <c r="I403" s="220"/>
      <c r="J403" s="41"/>
      <c r="K403" s="41"/>
      <c r="L403" s="45"/>
      <c r="M403" s="221"/>
      <c r="N403" s="222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127</v>
      </c>
      <c r="AU403" s="18" t="s">
        <v>85</v>
      </c>
    </row>
    <row r="404" s="12" customFormat="1">
      <c r="A404" s="12"/>
      <c r="B404" s="223"/>
      <c r="C404" s="224"/>
      <c r="D404" s="218" t="s">
        <v>128</v>
      </c>
      <c r="E404" s="225" t="s">
        <v>1</v>
      </c>
      <c r="F404" s="226" t="s">
        <v>549</v>
      </c>
      <c r="G404" s="224"/>
      <c r="H404" s="225" t="s">
        <v>1</v>
      </c>
      <c r="I404" s="227"/>
      <c r="J404" s="224"/>
      <c r="K404" s="224"/>
      <c r="L404" s="228"/>
      <c r="M404" s="229"/>
      <c r="N404" s="230"/>
      <c r="O404" s="230"/>
      <c r="P404" s="230"/>
      <c r="Q404" s="230"/>
      <c r="R404" s="230"/>
      <c r="S404" s="230"/>
      <c r="T404" s="231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2" t="s">
        <v>128</v>
      </c>
      <c r="AU404" s="232" t="s">
        <v>85</v>
      </c>
      <c r="AV404" s="12" t="s">
        <v>83</v>
      </c>
      <c r="AW404" s="12" t="s">
        <v>31</v>
      </c>
      <c r="AX404" s="12" t="s">
        <v>75</v>
      </c>
      <c r="AY404" s="232" t="s">
        <v>125</v>
      </c>
    </row>
    <row r="405" s="13" customFormat="1">
      <c r="A405" s="13"/>
      <c r="B405" s="233"/>
      <c r="C405" s="234"/>
      <c r="D405" s="218" t="s">
        <v>128</v>
      </c>
      <c r="E405" s="235" t="s">
        <v>1</v>
      </c>
      <c r="F405" s="236" t="s">
        <v>391</v>
      </c>
      <c r="G405" s="234"/>
      <c r="H405" s="237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128</v>
      </c>
      <c r="AU405" s="243" t="s">
        <v>85</v>
      </c>
      <c r="AV405" s="13" t="s">
        <v>85</v>
      </c>
      <c r="AW405" s="13" t="s">
        <v>31</v>
      </c>
      <c r="AX405" s="13" t="s">
        <v>83</v>
      </c>
      <c r="AY405" s="243" t="s">
        <v>125</v>
      </c>
    </row>
    <row r="406" s="2" customFormat="1" ht="21.75" customHeight="1">
      <c r="A406" s="39"/>
      <c r="B406" s="40"/>
      <c r="C406" s="204" t="s">
        <v>550</v>
      </c>
      <c r="D406" s="204" t="s">
        <v>120</v>
      </c>
      <c r="E406" s="205" t="s">
        <v>393</v>
      </c>
      <c r="F406" s="206" t="s">
        <v>394</v>
      </c>
      <c r="G406" s="207" t="s">
        <v>349</v>
      </c>
      <c r="H406" s="208">
        <v>1</v>
      </c>
      <c r="I406" s="209"/>
      <c r="J406" s="210">
        <f>ROUND(I406*H406,2)</f>
        <v>0</v>
      </c>
      <c r="K406" s="211"/>
      <c r="L406" s="45"/>
      <c r="M406" s="212" t="s">
        <v>1</v>
      </c>
      <c r="N406" s="213" t="s">
        <v>40</v>
      </c>
      <c r="O406" s="92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343</v>
      </c>
      <c r="AT406" s="216" t="s">
        <v>120</v>
      </c>
      <c r="AU406" s="216" t="s">
        <v>85</v>
      </c>
      <c r="AY406" s="18" t="s">
        <v>125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83</v>
      </c>
      <c r="BK406" s="217">
        <f>ROUND(I406*H406,2)</f>
        <v>0</v>
      </c>
      <c r="BL406" s="18" t="s">
        <v>343</v>
      </c>
      <c r="BM406" s="216" t="s">
        <v>395</v>
      </c>
    </row>
    <row r="407" s="2" customFormat="1">
      <c r="A407" s="39"/>
      <c r="B407" s="40"/>
      <c r="C407" s="41"/>
      <c r="D407" s="218" t="s">
        <v>127</v>
      </c>
      <c r="E407" s="41"/>
      <c r="F407" s="219" t="s">
        <v>396</v>
      </c>
      <c r="G407" s="41"/>
      <c r="H407" s="41"/>
      <c r="I407" s="220"/>
      <c r="J407" s="41"/>
      <c r="K407" s="41"/>
      <c r="L407" s="45"/>
      <c r="M407" s="221"/>
      <c r="N407" s="222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127</v>
      </c>
      <c r="AU407" s="18" t="s">
        <v>85</v>
      </c>
    </row>
    <row r="408" s="12" customFormat="1">
      <c r="A408" s="12"/>
      <c r="B408" s="223"/>
      <c r="C408" s="224"/>
      <c r="D408" s="218" t="s">
        <v>128</v>
      </c>
      <c r="E408" s="225" t="s">
        <v>1</v>
      </c>
      <c r="F408" s="226" t="s">
        <v>397</v>
      </c>
      <c r="G408" s="224"/>
      <c r="H408" s="225" t="s">
        <v>1</v>
      </c>
      <c r="I408" s="227"/>
      <c r="J408" s="224"/>
      <c r="K408" s="224"/>
      <c r="L408" s="228"/>
      <c r="M408" s="229"/>
      <c r="N408" s="230"/>
      <c r="O408" s="230"/>
      <c r="P408" s="230"/>
      <c r="Q408" s="230"/>
      <c r="R408" s="230"/>
      <c r="S408" s="230"/>
      <c r="T408" s="231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32" t="s">
        <v>128</v>
      </c>
      <c r="AU408" s="232" t="s">
        <v>85</v>
      </c>
      <c r="AV408" s="12" t="s">
        <v>83</v>
      </c>
      <c r="AW408" s="12" t="s">
        <v>31</v>
      </c>
      <c r="AX408" s="12" t="s">
        <v>75</v>
      </c>
      <c r="AY408" s="232" t="s">
        <v>125</v>
      </c>
    </row>
    <row r="409" s="12" customFormat="1">
      <c r="A409" s="12"/>
      <c r="B409" s="223"/>
      <c r="C409" s="224"/>
      <c r="D409" s="218" t="s">
        <v>128</v>
      </c>
      <c r="E409" s="225" t="s">
        <v>1</v>
      </c>
      <c r="F409" s="226" t="s">
        <v>398</v>
      </c>
      <c r="G409" s="224"/>
      <c r="H409" s="225" t="s">
        <v>1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32" t="s">
        <v>128</v>
      </c>
      <c r="AU409" s="232" t="s">
        <v>85</v>
      </c>
      <c r="AV409" s="12" t="s">
        <v>83</v>
      </c>
      <c r="AW409" s="12" t="s">
        <v>31</v>
      </c>
      <c r="AX409" s="12" t="s">
        <v>75</v>
      </c>
      <c r="AY409" s="232" t="s">
        <v>125</v>
      </c>
    </row>
    <row r="410" s="13" customFormat="1">
      <c r="A410" s="13"/>
      <c r="B410" s="233"/>
      <c r="C410" s="234"/>
      <c r="D410" s="218" t="s">
        <v>128</v>
      </c>
      <c r="E410" s="235" t="s">
        <v>1</v>
      </c>
      <c r="F410" s="236" t="s">
        <v>399</v>
      </c>
      <c r="G410" s="234"/>
      <c r="H410" s="237">
        <v>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128</v>
      </c>
      <c r="AU410" s="243" t="s">
        <v>85</v>
      </c>
      <c r="AV410" s="13" t="s">
        <v>85</v>
      </c>
      <c r="AW410" s="13" t="s">
        <v>31</v>
      </c>
      <c r="AX410" s="13" t="s">
        <v>83</v>
      </c>
      <c r="AY410" s="243" t="s">
        <v>125</v>
      </c>
    </row>
    <row r="411" s="2" customFormat="1" ht="16.5" customHeight="1">
      <c r="A411" s="39"/>
      <c r="B411" s="40"/>
      <c r="C411" s="204" t="s">
        <v>551</v>
      </c>
      <c r="D411" s="204" t="s">
        <v>120</v>
      </c>
      <c r="E411" s="205" t="s">
        <v>401</v>
      </c>
      <c r="F411" s="206" t="s">
        <v>402</v>
      </c>
      <c r="G411" s="207" t="s">
        <v>349</v>
      </c>
      <c r="H411" s="208">
        <v>1</v>
      </c>
      <c r="I411" s="209"/>
      <c r="J411" s="210">
        <f>ROUND(I411*H411,2)</f>
        <v>0</v>
      </c>
      <c r="K411" s="211"/>
      <c r="L411" s="45"/>
      <c r="M411" s="212" t="s">
        <v>1</v>
      </c>
      <c r="N411" s="213" t="s">
        <v>40</v>
      </c>
      <c r="O411" s="92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343</v>
      </c>
      <c r="AT411" s="216" t="s">
        <v>120</v>
      </c>
      <c r="AU411" s="216" t="s">
        <v>85</v>
      </c>
      <c r="AY411" s="18" t="s">
        <v>125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83</v>
      </c>
      <c r="BK411" s="217">
        <f>ROUND(I411*H411,2)</f>
        <v>0</v>
      </c>
      <c r="BL411" s="18" t="s">
        <v>343</v>
      </c>
      <c r="BM411" s="216" t="s">
        <v>403</v>
      </c>
    </row>
    <row r="412" s="2" customFormat="1">
      <c r="A412" s="39"/>
      <c r="B412" s="40"/>
      <c r="C412" s="41"/>
      <c r="D412" s="218" t="s">
        <v>127</v>
      </c>
      <c r="E412" s="41"/>
      <c r="F412" s="219" t="s">
        <v>402</v>
      </c>
      <c r="G412" s="41"/>
      <c r="H412" s="41"/>
      <c r="I412" s="220"/>
      <c r="J412" s="41"/>
      <c r="K412" s="41"/>
      <c r="L412" s="45"/>
      <c r="M412" s="221"/>
      <c r="N412" s="222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127</v>
      </c>
      <c r="AU412" s="18" t="s">
        <v>85</v>
      </c>
    </row>
    <row r="413" s="13" customFormat="1">
      <c r="A413" s="13"/>
      <c r="B413" s="233"/>
      <c r="C413" s="234"/>
      <c r="D413" s="218" t="s">
        <v>128</v>
      </c>
      <c r="E413" s="235" t="s">
        <v>1</v>
      </c>
      <c r="F413" s="236" t="s">
        <v>404</v>
      </c>
      <c r="G413" s="234"/>
      <c r="H413" s="237">
        <v>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128</v>
      </c>
      <c r="AU413" s="243" t="s">
        <v>85</v>
      </c>
      <c r="AV413" s="13" t="s">
        <v>85</v>
      </c>
      <c r="AW413" s="13" t="s">
        <v>31</v>
      </c>
      <c r="AX413" s="13" t="s">
        <v>83</v>
      </c>
      <c r="AY413" s="243" t="s">
        <v>125</v>
      </c>
    </row>
    <row r="414" s="2" customFormat="1" ht="16.5" customHeight="1">
      <c r="A414" s="39"/>
      <c r="B414" s="40"/>
      <c r="C414" s="204" t="s">
        <v>552</v>
      </c>
      <c r="D414" s="204" t="s">
        <v>120</v>
      </c>
      <c r="E414" s="205" t="s">
        <v>406</v>
      </c>
      <c r="F414" s="206" t="s">
        <v>407</v>
      </c>
      <c r="G414" s="207" t="s">
        <v>349</v>
      </c>
      <c r="H414" s="208">
        <v>2</v>
      </c>
      <c r="I414" s="209"/>
      <c r="J414" s="210">
        <f>ROUND(I414*H414,2)</f>
        <v>0</v>
      </c>
      <c r="K414" s="211"/>
      <c r="L414" s="45"/>
      <c r="M414" s="212" t="s">
        <v>1</v>
      </c>
      <c r="N414" s="213" t="s">
        <v>40</v>
      </c>
      <c r="O414" s="92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343</v>
      </c>
      <c r="AT414" s="216" t="s">
        <v>120</v>
      </c>
      <c r="AU414" s="216" t="s">
        <v>85</v>
      </c>
      <c r="AY414" s="18" t="s">
        <v>125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83</v>
      </c>
      <c r="BK414" s="217">
        <f>ROUND(I414*H414,2)</f>
        <v>0</v>
      </c>
      <c r="BL414" s="18" t="s">
        <v>343</v>
      </c>
      <c r="BM414" s="216" t="s">
        <v>408</v>
      </c>
    </row>
    <row r="415" s="2" customFormat="1">
      <c r="A415" s="39"/>
      <c r="B415" s="40"/>
      <c r="C415" s="41"/>
      <c r="D415" s="218" t="s">
        <v>127</v>
      </c>
      <c r="E415" s="41"/>
      <c r="F415" s="219" t="s">
        <v>407</v>
      </c>
      <c r="G415" s="41"/>
      <c r="H415" s="41"/>
      <c r="I415" s="220"/>
      <c r="J415" s="41"/>
      <c r="K415" s="41"/>
      <c r="L415" s="45"/>
      <c r="M415" s="221"/>
      <c r="N415" s="222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127</v>
      </c>
      <c r="AU415" s="18" t="s">
        <v>85</v>
      </c>
    </row>
    <row r="416" s="13" customFormat="1">
      <c r="A416" s="13"/>
      <c r="B416" s="233"/>
      <c r="C416" s="234"/>
      <c r="D416" s="218" t="s">
        <v>128</v>
      </c>
      <c r="E416" s="235" t="s">
        <v>1</v>
      </c>
      <c r="F416" s="236" t="s">
        <v>409</v>
      </c>
      <c r="G416" s="234"/>
      <c r="H416" s="237">
        <v>2</v>
      </c>
      <c r="I416" s="238"/>
      <c r="J416" s="234"/>
      <c r="K416" s="234"/>
      <c r="L416" s="239"/>
      <c r="M416" s="294"/>
      <c r="N416" s="295"/>
      <c r="O416" s="295"/>
      <c r="P416" s="295"/>
      <c r="Q416" s="295"/>
      <c r="R416" s="295"/>
      <c r="S416" s="295"/>
      <c r="T416" s="29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128</v>
      </c>
      <c r="AU416" s="243" t="s">
        <v>85</v>
      </c>
      <c r="AV416" s="13" t="s">
        <v>85</v>
      </c>
      <c r="AW416" s="13" t="s">
        <v>31</v>
      </c>
      <c r="AX416" s="13" t="s">
        <v>83</v>
      </c>
      <c r="AY416" s="243" t="s">
        <v>125</v>
      </c>
    </row>
    <row r="417" s="2" customFormat="1" ht="6.96" customHeight="1">
      <c r="A417" s="39"/>
      <c r="B417" s="67"/>
      <c r="C417" s="68"/>
      <c r="D417" s="68"/>
      <c r="E417" s="68"/>
      <c r="F417" s="68"/>
      <c r="G417" s="68"/>
      <c r="H417" s="68"/>
      <c r="I417" s="68"/>
      <c r="J417" s="68"/>
      <c r="K417" s="68"/>
      <c r="L417" s="45"/>
      <c r="M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</row>
  </sheetData>
  <sheetProtection sheet="1" autoFilter="0" formatColumns="0" formatRows="0" objects="1" scenarios="1" spinCount="100000" saltValue="FkDYHOJHdz17gklOe55D27BL5Nv20/mJl7dVtmcVSdbRML02gYeNQHkVphY96VauQKGM4+zTNRUfQ97eTMZAGg==" hashValue="Cm9w1mTeThLPvK6ZqTZxTaJkPZPj5ZmoKneQ8Q1ZPluNx8t/V8GiQEhLZLtcF7ZzX/hic+ZJhsfetQraPhQN+g==" algorithmName="SHA-512" password="CC35"/>
  <autoFilter ref="C125:K41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2021-09-01T07:25:25Z</dcterms:created>
  <dcterms:modified xsi:type="dcterms:W3CDTF">2021-09-01T07:25:28Z</dcterms:modified>
</cp:coreProperties>
</file>